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1.52\gin\GIN\01_PROJETOS\02_HS_Cacupé\580_CC_2026_xx_Garagem\Publicar\"/>
    </mc:Choice>
  </mc:AlternateContent>
  <bookViews>
    <workbookView xWindow="0" yWindow="0" windowWidth="28800" windowHeight="12330" tabRatio="599"/>
  </bookViews>
  <sheets>
    <sheet name="Garagem" sheetId="12" r:id="rId1"/>
    <sheet name="Cronograma Físico Financeiro" sheetId="13" r:id="rId2"/>
  </sheets>
  <definedNames>
    <definedName name="_xlnm.Print_Area" localSheetId="1">'Cronograma Físico Financeiro'!$A$2:$R$33</definedName>
    <definedName name="_xlnm.Print_Area" localSheetId="0">Garagem!$A$1:$J$120</definedName>
    <definedName name="_xlnm.Print_Titles" localSheetId="1">'Cronograma Físico Financeiro'!$A:$F</definedName>
    <definedName name="_xlnm.Print_Titles" localSheetId="0">Garagem!$20:$22</definedName>
  </definedNames>
  <calcPr calcId="162913"/>
</workbook>
</file>

<file path=xl/calcChain.xml><?xml version="1.0" encoding="utf-8"?>
<calcChain xmlns="http://schemas.openxmlformats.org/spreadsheetml/2006/main">
  <c r="G36" i="12" l="1"/>
  <c r="H36" i="12"/>
  <c r="J36" i="12" s="1"/>
  <c r="I36" i="12"/>
  <c r="G28" i="12"/>
  <c r="H28" i="12"/>
  <c r="J28" i="12" s="1"/>
  <c r="I28" i="12"/>
  <c r="G29" i="12"/>
  <c r="H29" i="12"/>
  <c r="J29" i="12" s="1"/>
  <c r="I29" i="12"/>
  <c r="G64" i="12" l="1"/>
  <c r="H64" i="12"/>
  <c r="I64" i="12"/>
  <c r="J64" i="12"/>
  <c r="G65" i="12"/>
  <c r="H65" i="12"/>
  <c r="I65" i="12"/>
  <c r="G66" i="12"/>
  <c r="H66" i="12"/>
  <c r="I66" i="12"/>
  <c r="G67" i="12"/>
  <c r="H67" i="12"/>
  <c r="J67" i="12" s="1"/>
  <c r="I67" i="12"/>
  <c r="G68" i="12"/>
  <c r="H68" i="12"/>
  <c r="J68" i="12" s="1"/>
  <c r="I68" i="12"/>
  <c r="G69" i="12"/>
  <c r="H69" i="12"/>
  <c r="I69" i="12"/>
  <c r="J69" i="12" s="1"/>
  <c r="G46" i="12"/>
  <c r="H46" i="12"/>
  <c r="I46" i="12"/>
  <c r="G47" i="12"/>
  <c r="H47" i="12"/>
  <c r="I47" i="12"/>
  <c r="G48" i="12"/>
  <c r="H48" i="12"/>
  <c r="I48" i="12"/>
  <c r="G49" i="12"/>
  <c r="H49" i="12"/>
  <c r="I49" i="12"/>
  <c r="I34" i="12"/>
  <c r="H34" i="12"/>
  <c r="G34" i="12"/>
  <c r="J65" i="12" l="1"/>
  <c r="J48" i="12"/>
  <c r="J66" i="12"/>
  <c r="J34" i="12"/>
  <c r="J46" i="12"/>
  <c r="J49" i="12"/>
  <c r="J47" i="12"/>
  <c r="B15" i="13"/>
  <c r="B11" i="13"/>
  <c r="B10" i="13"/>
  <c r="B9" i="13"/>
  <c r="N15" i="13"/>
  <c r="R15" i="13" s="1"/>
  <c r="L15" i="13"/>
  <c r="P15" i="13" s="1"/>
  <c r="I73" i="12" l="1"/>
  <c r="I74" i="12" s="1"/>
  <c r="H73" i="12"/>
  <c r="G73" i="12"/>
  <c r="C15" i="13"/>
  <c r="D15" i="13"/>
  <c r="G61" i="12"/>
  <c r="H61" i="12"/>
  <c r="I61" i="12"/>
  <c r="G62" i="12"/>
  <c r="H62" i="12"/>
  <c r="I62" i="12"/>
  <c r="G42" i="12"/>
  <c r="H42" i="12"/>
  <c r="I42" i="12"/>
  <c r="G43" i="12"/>
  <c r="H43" i="12"/>
  <c r="I43" i="12"/>
  <c r="G44" i="12"/>
  <c r="H44" i="12"/>
  <c r="I44" i="12"/>
  <c r="G45" i="12"/>
  <c r="H45" i="12"/>
  <c r="I45" i="12"/>
  <c r="G25" i="12"/>
  <c r="H25" i="12"/>
  <c r="I25" i="12"/>
  <c r="G26" i="12"/>
  <c r="H26" i="12"/>
  <c r="I26" i="12"/>
  <c r="G27" i="12"/>
  <c r="H27" i="12"/>
  <c r="I27" i="12"/>
  <c r="M15" i="13" l="1"/>
  <c r="I15" i="13"/>
  <c r="Q15" i="13"/>
  <c r="K15" i="13"/>
  <c r="G15" i="13"/>
  <c r="O15" i="13"/>
  <c r="E15" i="13"/>
  <c r="H74" i="12"/>
  <c r="I75" i="12" s="1"/>
  <c r="J73" i="12"/>
  <c r="J61" i="12"/>
  <c r="J62" i="12"/>
  <c r="J43" i="12"/>
  <c r="J45" i="12"/>
  <c r="J44" i="12"/>
  <c r="J42" i="12"/>
  <c r="J25" i="12"/>
  <c r="J27" i="12"/>
  <c r="J26" i="12"/>
  <c r="H56" i="12"/>
  <c r="I56" i="12"/>
  <c r="G56" i="12"/>
  <c r="H55" i="12"/>
  <c r="I55" i="12"/>
  <c r="G55" i="12"/>
  <c r="I35" i="12"/>
  <c r="H35" i="12"/>
  <c r="I33" i="12"/>
  <c r="N14" i="13"/>
  <c r="R14" i="13" s="1"/>
  <c r="N13" i="13"/>
  <c r="R13" i="13" s="1"/>
  <c r="N12" i="13"/>
  <c r="R12" i="13" s="1"/>
  <c r="N11" i="13"/>
  <c r="R11" i="13" s="1"/>
  <c r="N10" i="13"/>
  <c r="R10" i="13" s="1"/>
  <c r="L14" i="13"/>
  <c r="P14" i="13" s="1"/>
  <c r="L13" i="13"/>
  <c r="P13" i="13" s="1"/>
  <c r="L12" i="13"/>
  <c r="P12" i="13" s="1"/>
  <c r="L11" i="13"/>
  <c r="P11" i="13" s="1"/>
  <c r="L10" i="13"/>
  <c r="P10" i="13" s="1"/>
  <c r="N9" i="13"/>
  <c r="R9" i="13" s="1"/>
  <c r="L9" i="13"/>
  <c r="P9" i="13" s="1"/>
  <c r="B14" i="13"/>
  <c r="B13" i="13"/>
  <c r="B12" i="13"/>
  <c r="J55" i="12" l="1"/>
  <c r="J56" i="12"/>
  <c r="H54" i="12"/>
  <c r="I54" i="12"/>
  <c r="I37" i="12"/>
  <c r="D10" i="13" s="1"/>
  <c r="Q10" i="13" s="1"/>
  <c r="G33" i="12"/>
  <c r="G54" i="12"/>
  <c r="J35" i="12"/>
  <c r="G35" i="12"/>
  <c r="H33" i="12"/>
  <c r="J54" i="12" l="1"/>
  <c r="J33" i="12"/>
  <c r="H37" i="12"/>
  <c r="C10" i="13" s="1"/>
  <c r="O10" i="13" s="1"/>
  <c r="I38" i="12" l="1"/>
  <c r="I63" i="12" l="1"/>
  <c r="I60" i="12"/>
  <c r="I70" i="12" s="1"/>
  <c r="G41" i="12" l="1"/>
  <c r="G63" i="12"/>
  <c r="G60" i="12"/>
  <c r="H60" i="12"/>
  <c r="I41" i="12"/>
  <c r="I50" i="12" s="1"/>
  <c r="H41" i="12"/>
  <c r="H50" i="12" s="1"/>
  <c r="H63" i="12"/>
  <c r="J60" i="12" l="1"/>
  <c r="H70" i="12"/>
  <c r="J63" i="12"/>
  <c r="C11" i="13"/>
  <c r="O11" i="13" s="1"/>
  <c r="D13" i="13"/>
  <c r="Q13" i="13" s="1"/>
  <c r="C13" i="13"/>
  <c r="O13" i="13" s="1"/>
  <c r="J41" i="12"/>
  <c r="E13" i="13" l="1"/>
  <c r="E10" i="13"/>
  <c r="I53" i="12" l="1"/>
  <c r="I57" i="12" s="1"/>
  <c r="D14" i="13" l="1"/>
  <c r="Q14" i="13" s="1"/>
  <c r="D12" i="13"/>
  <c r="Q12" i="13" s="1"/>
  <c r="G53" i="12"/>
  <c r="H53" i="12"/>
  <c r="H57" i="12" s="1"/>
  <c r="I58" i="12" l="1"/>
  <c r="J53" i="12"/>
  <c r="C12" i="13" l="1"/>
  <c r="D11" i="13"/>
  <c r="Q11" i="13" s="1"/>
  <c r="I71" i="12"/>
  <c r="C14" i="13"/>
  <c r="E14" i="13" l="1"/>
  <c r="O14" i="13"/>
  <c r="E12" i="13"/>
  <c r="O12" i="13"/>
  <c r="E11" i="13"/>
  <c r="I51" i="12"/>
  <c r="D90" i="12" l="1"/>
  <c r="D96" i="12" s="1"/>
  <c r="M13" i="13" l="1"/>
  <c r="K14" i="13"/>
  <c r="G12" i="13"/>
  <c r="G13" i="13"/>
  <c r="G14" i="13" l="1"/>
  <c r="G10" i="13"/>
  <c r="I13" i="13"/>
  <c r="K13" i="13"/>
  <c r="K12" i="13"/>
  <c r="M14" i="13"/>
  <c r="I14" i="13"/>
  <c r="I11" i="13" l="1"/>
  <c r="K10" i="13"/>
  <c r="M10" i="13"/>
  <c r="I10" i="13"/>
  <c r="M11" i="13" l="1"/>
  <c r="K11" i="13"/>
  <c r="G11" i="13"/>
  <c r="G24" i="12"/>
  <c r="H24" i="12"/>
  <c r="H30" i="12" s="1"/>
  <c r="H77" i="12" s="1"/>
  <c r="H98" i="12" l="1"/>
  <c r="I24" i="12"/>
  <c r="I30" i="12" l="1"/>
  <c r="I78" i="12" s="1"/>
  <c r="D9" i="13"/>
  <c r="Q9" i="13" s="1"/>
  <c r="Q21" i="13" s="1"/>
  <c r="C9" i="13"/>
  <c r="I12" i="13"/>
  <c r="M12" i="13"/>
  <c r="J24" i="12"/>
  <c r="I99" i="12" l="1"/>
  <c r="I101" i="12" s="1"/>
  <c r="Q24" i="13"/>
  <c r="G9" i="13"/>
  <c r="G20" i="13" s="1"/>
  <c r="G23" i="13" s="1"/>
  <c r="O9" i="13"/>
  <c r="O20" i="13" s="1"/>
  <c r="I80" i="12"/>
  <c r="H108" i="12"/>
  <c r="C18" i="13"/>
  <c r="C23" i="13" s="1"/>
  <c r="K9" i="13"/>
  <c r="K20" i="13" s="1"/>
  <c r="K23" i="13" s="1"/>
  <c r="I31" i="12"/>
  <c r="O23" i="13" l="1"/>
  <c r="Q26" i="13" s="1"/>
  <c r="P20" i="13"/>
  <c r="I109" i="12"/>
  <c r="I111" i="12" s="1"/>
  <c r="H20" i="13"/>
  <c r="L20" i="13"/>
  <c r="I9" i="13"/>
  <c r="I21" i="13" s="1"/>
  <c r="M9" i="13"/>
  <c r="M21" i="13" s="1"/>
  <c r="D18" i="13"/>
  <c r="E9" i="13"/>
  <c r="D24" i="13" l="1"/>
  <c r="R21" i="13"/>
  <c r="M24" i="13"/>
  <c r="M26" i="13" s="1"/>
  <c r="N21" i="13"/>
  <c r="I24" i="13"/>
  <c r="I26" i="13" s="1"/>
  <c r="R26" i="13" s="1"/>
  <c r="J21" i="13"/>
  <c r="E18" i="13"/>
  <c r="F15" i="13" l="1"/>
  <c r="F10" i="13"/>
  <c r="F11" i="13"/>
  <c r="E26" i="13"/>
  <c r="J26" i="13" s="1"/>
  <c r="F13" i="13"/>
  <c r="F14" i="13"/>
  <c r="F12" i="13"/>
  <c r="F9" i="13"/>
  <c r="N26" i="13" l="1"/>
  <c r="F18" i="13"/>
</calcChain>
</file>

<file path=xl/sharedStrings.xml><?xml version="1.0" encoding="utf-8"?>
<sst xmlns="http://schemas.openxmlformats.org/spreadsheetml/2006/main" count="206" uniqueCount="153">
  <si>
    <t>1.1</t>
  </si>
  <si>
    <t>QTDE.</t>
  </si>
  <si>
    <t>UNID.</t>
  </si>
  <si>
    <t>ORÇAMENTO DISCRIMINADO GLOBAL - MATERIAL E MÃO DE OBRA</t>
  </si>
  <si>
    <t>ÍTEM</t>
  </si>
  <si>
    <t xml:space="preserve">DISCRIMINAÇÃO </t>
  </si>
  <si>
    <t>MATER. UNIT. (R$)</t>
  </si>
  <si>
    <t>M.D.O. UNIT. (R$)</t>
  </si>
  <si>
    <t>MATER. TOTAL (R$)</t>
  </si>
  <si>
    <t>M.D.O. TOTAL (R$)</t>
  </si>
  <si>
    <t>TOTAL ÍTEM (R$)</t>
  </si>
  <si>
    <t>2.1</t>
  </si>
  <si>
    <t>m²</t>
  </si>
  <si>
    <r>
      <t>OBSERVAÇÕES:</t>
    </r>
    <r>
      <rPr>
        <sz val="10"/>
        <rFont val="Arial"/>
        <family val="2"/>
      </rPr>
      <t xml:space="preserve"> </t>
    </r>
  </si>
  <si>
    <t>VALOR TOTAL MATERIAL (Custo de mercado)</t>
  </si>
  <si>
    <t>VALOR TOTAL MÃO DE OBRA (Custo de mercado)</t>
  </si>
  <si>
    <t>CUSTO DE MERCADO</t>
  </si>
  <si>
    <t>TOTAL UNIT. 
(R$)</t>
  </si>
  <si>
    <t>4.1</t>
  </si>
  <si>
    <t>PLANILHA ORÇAMENTÁRIA</t>
  </si>
  <si>
    <t>2 - A Planilha orçamentária abaixo deverá ser apresentada utilizando papel timbrado da empresa;</t>
  </si>
  <si>
    <t>3 - Os Valores constantes na planilha deverão ser o valores de mercado, sem a aplicação do BDI;</t>
  </si>
  <si>
    <t>1 - As informações mínimas que deverão constar da planilha são: Númeração do Item, Discriminação, Unidade, Quantidade,</t>
  </si>
  <si>
    <t xml:space="preserve">    Custo Unitário do material,  Custo Unitário de Mão de Obra,  Custo total  do Material por item, Custo total de Mão de Obra </t>
  </si>
  <si>
    <t xml:space="preserve">    por Item, Subtotais de  Material, subtotais de Mão de Obra, Total Geral de Material, Total Geral de Mão de Obra e Total</t>
  </si>
  <si>
    <t xml:space="preserve">    Geral do Orçamento.</t>
  </si>
  <si>
    <t xml:space="preserve">4 - O BDI deverá estar destacado ao final da tabela,  com o preenchimento dos campos  específicos, conforme abaixo. </t>
  </si>
  <si>
    <t xml:space="preserve">     A composiçãodo BDI aplicado deverá ser detalhada.</t>
  </si>
  <si>
    <t>5 - Os itens elencados abaixo são referentes a obra ora em licitação, e servirão de referências para cotação. Alterações</t>
  </si>
  <si>
    <t xml:space="preserve">     nos itens e quantidades, somente poderão ocorrer com autorização da Comissão Permanente de Licitação.</t>
  </si>
  <si>
    <t>2.2</t>
  </si>
  <si>
    <t>COMPOSIÇÃO DO BDI - OBRA</t>
  </si>
  <si>
    <t>DESCRIÇÃO</t>
  </si>
  <si>
    <t>Garantia/Seguro (S)</t>
  </si>
  <si>
    <t xml:space="preserve">Risco (R) </t>
  </si>
  <si>
    <t>Despesas Financeiras (CDB fev/15) (DF)</t>
  </si>
  <si>
    <t>Fórmula para determinação do BDI (Conforme determinação do Acórdão 2.369/2011-TCU-Plenário)</t>
  </si>
  <si>
    <t>Administração Central (AC)</t>
  </si>
  <si>
    <t>Lucro (L)</t>
  </si>
  <si>
    <t>Tributos (I)</t>
  </si>
  <si>
    <t>COFINS</t>
  </si>
  <si>
    <t>PIS</t>
  </si>
  <si>
    <t>CPRB (Contribuição Previdenciária sobre a Receita Bruta)</t>
  </si>
  <si>
    <t>BDI A SER APLICADO</t>
  </si>
  <si>
    <t>BDI APLICADO SOBRE O  TOTAL DE MATERIAL - Obra</t>
  </si>
  <si>
    <t>BDI APLICADO SOBRE O TOTAL DE MÃO DE OBRA - Obra</t>
  </si>
  <si>
    <t>VALOR TOTAL DO BDI - OBRA</t>
  </si>
  <si>
    <t>VALOR TOTAL DO ORÇAMENTO</t>
  </si>
  <si>
    <t>VALOR TOTAL MATERIAL (Custo de mercado + BDI)</t>
  </si>
  <si>
    <t>VALOR TOTAL MÃO DE OBRA (Custo de mercado + BDI)</t>
  </si>
  <si>
    <t>m³</t>
  </si>
  <si>
    <t>CRONOGRAMA FÍSICO-FINANCEIRO</t>
  </si>
  <si>
    <t xml:space="preserve">      PARCELA 01</t>
  </si>
  <si>
    <t xml:space="preserve">      PARCELA 02</t>
  </si>
  <si>
    <t xml:space="preserve">     MATERIAL</t>
  </si>
  <si>
    <t xml:space="preserve">  MÃO DE OBRA</t>
  </si>
  <si>
    <t>%</t>
  </si>
  <si>
    <t>(R$)</t>
  </si>
  <si>
    <t>OBRA</t>
  </si>
  <si>
    <t>VALOR TOTAL DO ORÇAMENTO - OBRA</t>
  </si>
  <si>
    <t>Valor Total de Material com BDI - Obra</t>
  </si>
  <si>
    <t>Valor Total de Mão de Obra com BDI - Obra</t>
  </si>
  <si>
    <t>SUBTOTAL</t>
  </si>
  <si>
    <t>VALOR TOTAL DA PROPOSTA</t>
  </si>
  <si>
    <t>3.1</t>
  </si>
  <si>
    <t>1.2</t>
  </si>
  <si>
    <t>TOTAIS</t>
  </si>
  <si>
    <t>CUSTO DE MERCADO TOTAL MATERIAL</t>
  </si>
  <si>
    <t>CUSTO DE MERCADO TOTAL MÃO DE OBRA</t>
  </si>
  <si>
    <t>CUSTO TOTAL DE MERCADO</t>
  </si>
  <si>
    <t>VALOR TOTAL</t>
  </si>
  <si>
    <t>COBERTURA</t>
  </si>
  <si>
    <t>ISS (Referente a Prefeitura de Florianópolis)</t>
  </si>
  <si>
    <t>3.2</t>
  </si>
  <si>
    <t>3.3</t>
  </si>
  <si>
    <t>Responsável Técnico</t>
  </si>
  <si>
    <t>CREA/CAU/CFT</t>
  </si>
  <si>
    <t>un</t>
  </si>
  <si>
    <t>M</t>
  </si>
  <si>
    <t>1.3</t>
  </si>
  <si>
    <t>1.4</t>
  </si>
  <si>
    <t>SERVIÇOS INICIAIS</t>
  </si>
  <si>
    <t>UN</t>
  </si>
  <si>
    <t>SERVIÇOS FINAIS</t>
  </si>
  <si>
    <t xml:space="preserve">      PARCELA 03</t>
  </si>
  <si>
    <t>PLANILHA ORÇAMENTÁRIA - HSC Garagem</t>
  </si>
  <si>
    <t>MOBILIZACAO E DESMOBILIZACAO DE CANTEIRO</t>
  </si>
  <si>
    <t>TAPUME EM CHAPA COMPENSADO PLASTIFICADO PRETO 12MM</t>
  </si>
  <si>
    <t>ENGENHEIRO PLENO</t>
  </si>
  <si>
    <t>ENCARREGADO DE OBRAS</t>
  </si>
  <si>
    <t>mês</t>
  </si>
  <si>
    <t>DEMOLIÇÕES/REMOÇÕES/RETIRADA/RECOLOCAÇÃO</t>
  </si>
  <si>
    <t>REMOCAO DE GRADES/GRADIS/ALAMBRADO FERRO CHUMBADA C/ REAPROV</t>
  </si>
  <si>
    <t>DEMOLICAO MANUAL MURETA</t>
  </si>
  <si>
    <t>RECOLOCACAO GRADIL</t>
  </si>
  <si>
    <t>2.3</t>
  </si>
  <si>
    <t>AMPLIAÇÃO PÁTIO ESTACIONAMENTO</t>
  </si>
  <si>
    <t>PAVIMENTAÇÃO</t>
  </si>
  <si>
    <t>ESCAVACAO MANUAL VALA SAPATA CORRIDA</t>
  </si>
  <si>
    <t>PROJETO ESTRUTURAL PARA FUNDACOES DIRETAS</t>
  </si>
  <si>
    <t>LASTRAO DE PEDRA BRITADA 1 E 2 COMO BASE PARA FUNDACAO</t>
  </si>
  <si>
    <t>CHAPISCO COM ARGAMASSA PRONTA EM PAREDES</t>
  </si>
  <si>
    <t>REBOCO ARGAMASSA PREFABRICADA  E PINTURA ACRÍLICA EM PAREDES</t>
  </si>
  <si>
    <t>BRITA EM PAVIMENTOS DE BASES - CONFORME EXISTENTE NO LOCAL (CAMADA DE APROXIMADAMENTE 15CM</t>
  </si>
  <si>
    <t>ATERRO COMPACTADO MEIO MANUAL COM SAIBRO/ARENOSO</t>
  </si>
  <si>
    <t>CONTENÇÃO COMPLETA - SAPATA CORRIDA (1,00lx0,25hx26c) + VIGA DE CONTENÇÃO (0,15lx1,4hx26c) + FUNDAÇÃO ESTRUTURA DE COBERTURA(ARMAÇÃO, FORMAS, CONCRETO 25MPA, PREGOS, ARAMES, DESMOLDANTE ETC) - INCLUINDO TOTENS EM CONCRETO PARA AS TOMADAS E QUADRO ELETRICO</t>
  </si>
  <si>
    <t>FORN. E COLOC. BARRA ROSCADA CONFORME A SER PROJETADO INCLUSIVE PORCAS/ARRUELAS</t>
  </si>
  <si>
    <t>COMPLEMENTOS</t>
  </si>
  <si>
    <t>TELA GRADIL EUROCERK REVESTIDA COM PVC VERDE H=~2,5M</t>
  </si>
  <si>
    <t>LUMINARIA DE SOBREPOR LED</t>
  </si>
  <si>
    <t>PERFILADO PERF 38x19mm CHAPA 24 S/TAMPA C/ SUPORTE E EMENDA - PRETO</t>
  </si>
  <si>
    <t>QUADRO DISTRIBUICAO 12 DISJUNTORES C/BARRAMENTO E DISJUNTORES</t>
  </si>
  <si>
    <t>PROJETO DE INSTALACAO ELETRICA</t>
  </si>
  <si>
    <t>TOMADA COMPUTADOR TOMADA 2P+T 20A 250V,PLACA 4X2 C/SUPORTE</t>
  </si>
  <si>
    <t>ELETR FLEX DN110mm (4"")P/REDES ENTERR INCL.MOV TERRA/BASE</t>
  </si>
  <si>
    <t>CABO FLEXIVEL 450/750V 16mm2 CORES DIVERSAS</t>
  </si>
  <si>
    <t>HASTE ATERRAMENTO COBREADA 5/8"" x 2,40m E CONECTORES</t>
  </si>
  <si>
    <t>CAIXA PASSAGEM CONCR.PREMOLDADO ATERRAMENTO 20x20cm</t>
  </si>
  <si>
    <t>LIMPEZA FINAL DE OBRAS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</si>
  <si>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</si>
  <si>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</si>
  <si>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</si>
  <si>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</si>
  <si>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</si>
  <si>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</si>
  <si>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</si>
  <si>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</si>
  <si>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</si>
  <si>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</si>
  <si>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</si>
  <si>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</si>
  <si>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</si>
  <si>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</si>
  <si>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</si>
  <si>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</si>
  <si>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</si>
  <si>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</si>
  <si>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</si>
  <si>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</si>
  <si>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</si>
  <si>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</si>
  <si>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</si>
  <si>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PROJETO DE EDIFICACAO EM ESTRUTURA METALICA</t>
  </si>
  <si>
    <t>ESTRUTURA METALICA P/COBERTURA 2 VAOS DE 10M LIVRES - PINTURA PRETO</t>
  </si>
  <si>
    <t>TELHA METALICA SANDUICHE ESTILO COLONIAL (KINGSPAN ISOESTE)</t>
  </si>
  <si>
    <t>PERFIL METALICO ""I"" - Pilares</t>
  </si>
  <si>
    <t>BARRACAO PARA ESCRITORIO EM TABUAS DE MADEIRA</t>
  </si>
  <si>
    <t>ENGENHEIRO Eletricista</t>
  </si>
  <si>
    <t>MES</t>
  </si>
  <si>
    <t>1.5</t>
  </si>
  <si>
    <t>1.6</t>
  </si>
  <si>
    <t>ENTULHO EM CAMINHAO CUSTO BOTA/FORA</t>
  </si>
  <si>
    <t>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</si>
</sst>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;[Red]0.00"/>
    <numFmt numFmtId="167" formatCode="#,##0.00;[Red]#,##0.00"/>
  </numFmts>
  <fonts count="40" x14ac:knownFonts="1">
    <font>
      <sz val="10"/>
      <name val="Arial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C000"/>
      <name val="Arial"/>
      <family val="2"/>
    </font>
    <font>
      <sz val="7"/>
      <color rgb="FFFF0000"/>
      <name val="Arial"/>
      <family val="2"/>
    </font>
    <font>
      <i/>
      <sz val="7"/>
      <name val="Arial"/>
      <family val="2"/>
    </font>
    <font>
      <i/>
      <sz val="7"/>
      <color indexed="8"/>
      <name val="Arial"/>
      <family val="2"/>
    </font>
    <font>
      <i/>
      <sz val="7"/>
      <color rgb="FFFF0000"/>
      <name val="Arial"/>
      <family val="2"/>
    </font>
    <font>
      <sz val="10"/>
      <name val="Arial"/>
    </font>
    <font>
      <sz val="10"/>
      <color indexed="12"/>
      <name val="Arial"/>
      <family val="2"/>
    </font>
    <font>
      <sz val="12"/>
      <color rgb="FFFF0000"/>
      <name val="Arial"/>
      <family val="2"/>
    </font>
    <font>
      <b/>
      <strike/>
      <sz val="7"/>
      <name val="Arial"/>
      <family val="2"/>
    </font>
    <font>
      <b/>
      <sz val="7"/>
      <color rgb="FFFF0000"/>
      <name val="Arial"/>
      <family val="2"/>
    </font>
    <font>
      <sz val="11"/>
      <name val="Arial"/>
      <family val="1"/>
    </font>
  </fonts>
  <fills count="39">
    <fill>
      <patternFill patternType="none"/>
    </fill>
    <fill>
      <patternFill patternType="gray125"/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58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5" fillId="23" borderId="32" applyNumberFormat="0" applyAlignment="0" applyProtection="0"/>
    <xf numFmtId="0" fontId="16" fillId="24" borderId="33" applyNumberFormat="0" applyAlignment="0" applyProtection="0"/>
    <xf numFmtId="0" fontId="17" fillId="0" borderId="34" applyNumberFormat="0" applyFill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8" fillId="31" borderId="32" applyNumberFormat="0" applyAlignment="0" applyProtection="0"/>
    <xf numFmtId="0" fontId="19" fillId="32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3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23" borderId="36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40" applyNumberFormat="0" applyFill="0" applyAlignment="0" applyProtection="0"/>
    <xf numFmtId="0" fontId="10" fillId="0" borderId="1" applyNumberFormat="0" applyFill="0" applyAlignment="0" applyProtection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9" fillId="0" borderId="0"/>
  </cellStyleXfs>
  <cellXfs count="347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3" xfId="0" applyFont="1" applyBorder="1"/>
    <xf numFmtId="0" fontId="3" fillId="0" borderId="0" xfId="0" applyFont="1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167" fontId="0" fillId="0" borderId="0" xfId="0" applyNumberFormat="1"/>
    <xf numFmtId="0" fontId="5" fillId="0" borderId="0" xfId="0" applyFont="1" applyAlignment="1">
      <alignment horizontal="center" vertical="top"/>
    </xf>
    <xf numFmtId="0" fontId="5" fillId="0" borderId="0" xfId="0" applyFont="1"/>
    <xf numFmtId="167" fontId="2" fillId="0" borderId="3" xfId="0" applyNumberFormat="1" applyFont="1" applyBorder="1"/>
    <xf numFmtId="167" fontId="2" fillId="0" borderId="5" xfId="0" applyNumberFormat="1" applyFont="1" applyBorder="1"/>
    <xf numFmtId="167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/>
    <xf numFmtId="167" fontId="2" fillId="0" borderId="3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167" fontId="3" fillId="0" borderId="0" xfId="0" applyNumberFormat="1" applyFont="1"/>
    <xf numFmtId="166" fontId="2" fillId="0" borderId="4" xfId="0" applyNumberFormat="1" applyFont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top"/>
    </xf>
    <xf numFmtId="167" fontId="3" fillId="0" borderId="8" xfId="0" applyNumberFormat="1" applyFont="1" applyBorder="1" applyAlignment="1">
      <alignment horizontal="right" vertical="top"/>
    </xf>
    <xf numFmtId="0" fontId="2" fillId="0" borderId="7" xfId="0" applyFont="1" applyBorder="1"/>
    <xf numFmtId="167" fontId="3" fillId="0" borderId="7" xfId="0" applyNumberFormat="1" applyFont="1" applyBorder="1" applyAlignment="1">
      <alignment horizontal="right"/>
    </xf>
    <xf numFmtId="0" fontId="3" fillId="2" borderId="7" xfId="0" applyFont="1" applyFill="1" applyBorder="1" applyAlignment="1"/>
    <xf numFmtId="0" fontId="3" fillId="0" borderId="7" xfId="0" applyFont="1" applyBorder="1"/>
    <xf numFmtId="0" fontId="2" fillId="3" borderId="7" xfId="0" applyFont="1" applyFill="1" applyBorder="1"/>
    <xf numFmtId="167" fontId="2" fillId="3" borderId="7" xfId="0" applyNumberFormat="1" applyFont="1" applyFill="1" applyBorder="1"/>
    <xf numFmtId="167" fontId="3" fillId="0" borderId="7" xfId="0" applyNumberFormat="1" applyFont="1" applyBorder="1"/>
    <xf numFmtId="167" fontId="3" fillId="0" borderId="8" xfId="0" applyNumberFormat="1" applyFont="1" applyBorder="1"/>
    <xf numFmtId="0" fontId="3" fillId="0" borderId="9" xfId="0" applyFont="1" applyBorder="1"/>
    <xf numFmtId="167" fontId="3" fillId="0" borderId="9" xfId="0" applyNumberFormat="1" applyFont="1" applyBorder="1"/>
    <xf numFmtId="167" fontId="3" fillId="0" borderId="10" xfId="0" applyNumberFormat="1" applyFont="1" applyBorder="1"/>
    <xf numFmtId="4" fontId="3" fillId="0" borderId="7" xfId="0" applyNumberFormat="1" applyFont="1" applyFill="1" applyBorder="1" applyAlignment="1">
      <alignment horizontal="right" vertical="top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167" fontId="2" fillId="0" borderId="7" xfId="0" applyNumberFormat="1" applyFont="1" applyBorder="1"/>
    <xf numFmtId="167" fontId="3" fillId="0" borderId="9" xfId="0" applyNumberFormat="1" applyFont="1" applyBorder="1" applyAlignment="1">
      <alignment horizontal="right"/>
    </xf>
    <xf numFmtId="167" fontId="3" fillId="35" borderId="8" xfId="0" applyNumberFormat="1" applyFont="1" applyFill="1" applyBorder="1"/>
    <xf numFmtId="0" fontId="2" fillId="0" borderId="13" xfId="0" applyFont="1" applyBorder="1" applyAlignment="1">
      <alignment horizontal="center" vertical="top"/>
    </xf>
    <xf numFmtId="0" fontId="2" fillId="0" borderId="14" xfId="0" applyFont="1" applyBorder="1"/>
    <xf numFmtId="167" fontId="2" fillId="0" borderId="15" xfId="0" applyNumberFormat="1" applyFont="1" applyBorder="1"/>
    <xf numFmtId="167" fontId="2" fillId="0" borderId="16" xfId="0" applyNumberFormat="1" applyFont="1" applyBorder="1"/>
    <xf numFmtId="167" fontId="2" fillId="0" borderId="17" xfId="0" applyNumberFormat="1" applyFont="1" applyBorder="1" applyAlignment="1">
      <alignment horizontal="right"/>
    </xf>
    <xf numFmtId="4" fontId="3" fillId="0" borderId="8" xfId="0" applyNumberFormat="1" applyFont="1" applyFill="1" applyBorder="1" applyAlignment="1">
      <alignment horizontal="right" vertical="top"/>
    </xf>
    <xf numFmtId="0" fontId="3" fillId="0" borderId="0" xfId="0" applyFont="1" applyFill="1"/>
    <xf numFmtId="2" fontId="4" fillId="0" borderId="7" xfId="0" applyNumberFormat="1" applyFont="1" applyFill="1" applyBorder="1" applyAlignment="1">
      <alignment horizontal="right" vertical="top"/>
    </xf>
    <xf numFmtId="2" fontId="3" fillId="0" borderId="7" xfId="0" applyNumberFormat="1" applyFont="1" applyBorder="1"/>
    <xf numFmtId="2" fontId="2" fillId="3" borderId="7" xfId="0" applyNumberFormat="1" applyFont="1" applyFill="1" applyBorder="1"/>
    <xf numFmtId="2" fontId="3" fillId="0" borderId="9" xfId="0" applyNumberFormat="1" applyFont="1" applyBorder="1"/>
    <xf numFmtId="2" fontId="3" fillId="0" borderId="7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left" vertical="top" wrapText="1"/>
    </xf>
    <xf numFmtId="14" fontId="9" fillId="0" borderId="0" xfId="0" applyNumberFormat="1" applyFont="1" applyAlignment="1">
      <alignment horizontal="right"/>
    </xf>
    <xf numFmtId="0" fontId="8" fillId="0" borderId="0" xfId="0" applyFont="1"/>
    <xf numFmtId="167" fontId="2" fillId="3" borderId="7" xfId="0" applyNumberFormat="1" applyFont="1" applyFill="1" applyBorder="1" applyAlignment="1">
      <alignment horizontal="right" vertical="top"/>
    </xf>
    <xf numFmtId="167" fontId="3" fillId="2" borderId="7" xfId="0" applyNumberFormat="1" applyFont="1" applyFill="1" applyBorder="1" applyAlignment="1">
      <alignment horizontal="right" vertical="top"/>
    </xf>
    <xf numFmtId="2" fontId="3" fillId="2" borderId="7" xfId="0" applyNumberFormat="1" applyFont="1" applyFill="1" applyBorder="1" applyAlignment="1">
      <alignment horizontal="right" vertical="top"/>
    </xf>
    <xf numFmtId="167" fontId="2" fillId="0" borderId="7" xfId="0" applyNumberFormat="1" applyFont="1" applyFill="1" applyBorder="1" applyAlignment="1">
      <alignment horizontal="right" vertical="top"/>
    </xf>
    <xf numFmtId="166" fontId="3" fillId="2" borderId="7" xfId="0" applyNumberFormat="1" applyFont="1" applyFill="1" applyBorder="1" applyAlignment="1">
      <alignment horizontal="right" vertical="top"/>
    </xf>
    <xf numFmtId="166" fontId="3" fillId="2" borderId="8" xfId="0" applyNumberFormat="1" applyFont="1" applyFill="1" applyBorder="1" applyAlignment="1">
      <alignment horizontal="right" vertical="top"/>
    </xf>
    <xf numFmtId="0" fontId="0" fillId="0" borderId="0" xfId="0" applyFill="1"/>
    <xf numFmtId="0" fontId="2" fillId="36" borderId="7" xfId="0" applyFont="1" applyFill="1" applyBorder="1" applyAlignment="1">
      <alignment horizontal="left" vertical="top" wrapText="1"/>
    </xf>
    <xf numFmtId="167" fontId="2" fillId="36" borderId="8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/>
    </xf>
    <xf numFmtId="167" fontId="2" fillId="36" borderId="18" xfId="0" applyNumberFormat="1" applyFont="1" applyFill="1" applyBorder="1"/>
    <xf numFmtId="167" fontId="2" fillId="36" borderId="18" xfId="0" applyNumberFormat="1" applyFont="1" applyFill="1" applyBorder="1" applyAlignment="1">
      <alignment horizontal="right"/>
    </xf>
    <xf numFmtId="167" fontId="2" fillId="36" borderId="19" xfId="0" applyNumberFormat="1" applyFont="1" applyFill="1" applyBorder="1"/>
    <xf numFmtId="0" fontId="2" fillId="36" borderId="7" xfId="0" applyFont="1" applyFill="1" applyBorder="1" applyAlignment="1">
      <alignment horizontal="center" vertical="top"/>
    </xf>
    <xf numFmtId="4" fontId="2" fillId="36" borderId="7" xfId="0" applyNumberFormat="1" applyFont="1" applyFill="1" applyBorder="1" applyAlignment="1">
      <alignment horizontal="right" vertical="top"/>
    </xf>
    <xf numFmtId="2" fontId="2" fillId="36" borderId="7" xfId="0" applyNumberFormat="1" applyFont="1" applyFill="1" applyBorder="1" applyAlignment="1">
      <alignment horizontal="right" vertical="top"/>
    </xf>
    <xf numFmtId="167" fontId="3" fillId="0" borderId="8" xfId="0" applyNumberFormat="1" applyFont="1" applyFill="1" applyBorder="1" applyAlignment="1">
      <alignment horizontal="right" vertical="top"/>
    </xf>
    <xf numFmtId="4" fontId="3" fillId="0" borderId="20" xfId="0" applyNumberFormat="1" applyFont="1" applyFill="1" applyBorder="1" applyAlignment="1">
      <alignment horizontal="left" vertical="top"/>
    </xf>
    <xf numFmtId="0" fontId="5" fillId="0" borderId="0" xfId="0" applyFont="1" applyAlignment="1">
      <alignment vertical="center"/>
    </xf>
    <xf numFmtId="167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167" fontId="3" fillId="0" borderId="0" xfId="0" applyNumberFormat="1" applyFont="1" applyFill="1" applyBorder="1" applyAlignment="1">
      <alignment horizontal="right" vertical="top"/>
    </xf>
    <xf numFmtId="167" fontId="0" fillId="0" borderId="0" xfId="0" applyNumberFormat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167" fontId="2" fillId="0" borderId="22" xfId="0" applyNumberFormat="1" applyFont="1" applyBorder="1" applyAlignment="1">
      <alignment horizontal="center"/>
    </xf>
    <xf numFmtId="167" fontId="2" fillId="36" borderId="18" xfId="0" applyNumberFormat="1" applyFont="1" applyFill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36" borderId="18" xfId="0" applyFont="1" applyFill="1" applyBorder="1" applyAlignment="1">
      <alignment horizontal="center" vertical="top" wrapText="1"/>
    </xf>
    <xf numFmtId="0" fontId="3" fillId="0" borderId="7" xfId="75" applyFont="1" applyFill="1" applyBorder="1" applyAlignment="1">
      <alignment horizontal="center" vertical="top"/>
    </xf>
    <xf numFmtId="4" fontId="3" fillId="0" borderId="20" xfId="0" applyNumberFormat="1" applyFont="1" applyFill="1" applyBorder="1" applyAlignment="1">
      <alignment horizontal="right" vertical="top"/>
    </xf>
    <xf numFmtId="166" fontId="2" fillId="0" borderId="3" xfId="0" applyNumberFormat="1" applyFont="1" applyBorder="1" applyAlignment="1">
      <alignment horizontal="right" vertical="top"/>
    </xf>
    <xf numFmtId="166" fontId="2" fillId="0" borderId="14" xfId="0" applyNumberFormat="1" applyFont="1" applyBorder="1" applyAlignment="1">
      <alignment horizontal="right" vertical="top"/>
    </xf>
    <xf numFmtId="166" fontId="2" fillId="36" borderId="18" xfId="0" applyNumberFormat="1" applyFont="1" applyFill="1" applyBorder="1" applyAlignment="1">
      <alignment horizontal="right" vertical="top" wrapText="1"/>
    </xf>
    <xf numFmtId="166" fontId="3" fillId="0" borderId="7" xfId="0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center"/>
    </xf>
    <xf numFmtId="0" fontId="2" fillId="36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/>
    </xf>
    <xf numFmtId="166" fontId="3" fillId="2" borderId="30" xfId="0" applyNumberFormat="1" applyFont="1" applyFill="1" applyBorder="1" applyAlignment="1">
      <alignment horizontal="right" vertical="top"/>
    </xf>
    <xf numFmtId="0" fontId="2" fillId="36" borderId="30" xfId="0" applyFont="1" applyFill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2" fontId="3" fillId="2" borderId="30" xfId="0" applyNumberFormat="1" applyFont="1" applyFill="1" applyBorder="1" applyAlignment="1">
      <alignment vertical="top"/>
    </xf>
    <xf numFmtId="0" fontId="3" fillId="0" borderId="0" xfId="0" applyFont="1" applyFill="1" applyBorder="1"/>
    <xf numFmtId="167" fontId="1" fillId="0" borderId="0" xfId="0" applyNumberFormat="1" applyFont="1"/>
    <xf numFmtId="166" fontId="1" fillId="0" borderId="0" xfId="0" applyNumberFormat="1" applyFont="1" applyAlignment="1">
      <alignment horizontal="right" vertical="top"/>
    </xf>
    <xf numFmtId="4" fontId="3" fillId="0" borderId="0" xfId="0" applyNumberFormat="1" applyFont="1" applyFill="1" applyBorder="1" applyAlignment="1">
      <alignment horizontal="left" vertical="top"/>
    </xf>
    <xf numFmtId="0" fontId="2" fillId="0" borderId="18" xfId="0" applyFont="1" applyBorder="1"/>
    <xf numFmtId="0" fontId="3" fillId="0" borderId="18" xfId="0" applyFont="1" applyBorder="1" applyAlignment="1">
      <alignment horizontal="center"/>
    </xf>
    <xf numFmtId="166" fontId="3" fillId="0" borderId="18" xfId="0" applyNumberFormat="1" applyFont="1" applyBorder="1"/>
    <xf numFmtId="167" fontId="3" fillId="0" borderId="18" xfId="0" applyNumberFormat="1" applyFont="1" applyBorder="1"/>
    <xf numFmtId="2" fontId="3" fillId="0" borderId="18" xfId="0" applyNumberFormat="1" applyFont="1" applyBorder="1"/>
    <xf numFmtId="167" fontId="2" fillId="0" borderId="18" xfId="0" applyNumberFormat="1" applyFont="1" applyBorder="1"/>
    <xf numFmtId="167" fontId="3" fillId="0" borderId="18" xfId="0" applyNumberFormat="1" applyFont="1" applyBorder="1" applyAlignment="1">
      <alignment horizontal="right"/>
    </xf>
    <xf numFmtId="167" fontId="3" fillId="0" borderId="19" xfId="0" applyNumberFormat="1" applyFont="1" applyBorder="1"/>
    <xf numFmtId="0" fontId="3" fillId="0" borderId="7" xfId="0" applyFont="1" applyBorder="1" applyAlignment="1">
      <alignment horizontal="center"/>
    </xf>
    <xf numFmtId="166" fontId="3" fillId="0" borderId="7" xfId="0" applyNumberFormat="1" applyFont="1" applyBorder="1"/>
    <xf numFmtId="2" fontId="30" fillId="0" borderId="7" xfId="0" applyNumberFormat="1" applyFont="1" applyFill="1" applyBorder="1" applyAlignment="1">
      <alignment horizontal="center" vertical="top"/>
    </xf>
    <xf numFmtId="4" fontId="3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7" fontId="3" fillId="0" borderId="7" xfId="0" applyNumberFormat="1" applyFont="1" applyBorder="1" applyAlignment="1">
      <alignment horizontal="left" vertical="center"/>
    </xf>
    <xf numFmtId="2" fontId="4" fillId="0" borderId="7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right" vertical="center" wrapText="1"/>
    </xf>
    <xf numFmtId="2" fontId="32" fillId="0" borderId="7" xfId="0" applyNumberFormat="1" applyFont="1" applyFill="1" applyBorder="1" applyAlignment="1">
      <alignment horizontal="center" vertical="top"/>
    </xf>
    <xf numFmtId="2" fontId="33" fillId="0" borderId="7" xfId="0" applyNumberFormat="1" applyFont="1" applyFill="1" applyBorder="1" applyAlignment="1">
      <alignment horizontal="center" vertical="top"/>
    </xf>
    <xf numFmtId="0" fontId="32" fillId="0" borderId="7" xfId="0" applyFont="1" applyFill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vertical="center"/>
    </xf>
    <xf numFmtId="167" fontId="3" fillId="0" borderId="7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/>
    </xf>
    <xf numFmtId="166" fontId="2" fillId="3" borderId="7" xfId="0" applyNumberFormat="1" applyFont="1" applyFill="1" applyBorder="1"/>
    <xf numFmtId="0" fontId="3" fillId="0" borderId="9" xfId="0" applyFont="1" applyBorder="1" applyAlignment="1">
      <alignment horizontal="center"/>
    </xf>
    <xf numFmtId="166" fontId="3" fillId="0" borderId="9" xfId="0" applyNumberFormat="1" applyFont="1" applyBorder="1"/>
    <xf numFmtId="0" fontId="3" fillId="0" borderId="0" xfId="0" applyFont="1" applyAlignment="1">
      <alignment horizontal="center"/>
    </xf>
    <xf numFmtId="166" fontId="3" fillId="0" borderId="0" xfId="0" applyNumberFormat="1" applyFont="1"/>
    <xf numFmtId="2" fontId="3" fillId="0" borderId="0" xfId="0" applyNumberFormat="1" applyFont="1"/>
    <xf numFmtId="167" fontId="3" fillId="0" borderId="0" xfId="0" applyNumberFormat="1" applyFont="1" applyAlignment="1">
      <alignment horizontal="right"/>
    </xf>
    <xf numFmtId="0" fontId="7" fillId="35" borderId="18" xfId="0" applyFont="1" applyFill="1" applyBorder="1"/>
    <xf numFmtId="0" fontId="3" fillId="35" borderId="18" xfId="0" applyFont="1" applyFill="1" applyBorder="1" applyAlignment="1">
      <alignment horizontal="center"/>
    </xf>
    <xf numFmtId="166" fontId="3" fillId="35" borderId="18" xfId="0" applyNumberFormat="1" applyFont="1" applyFill="1" applyBorder="1"/>
    <xf numFmtId="167" fontId="3" fillId="35" borderId="18" xfId="0" applyNumberFormat="1" applyFont="1" applyFill="1" applyBorder="1"/>
    <xf numFmtId="2" fontId="3" fillId="35" borderId="18" xfId="0" applyNumberFormat="1" applyFont="1" applyFill="1" applyBorder="1"/>
    <xf numFmtId="167" fontId="2" fillId="35" borderId="18" xfId="0" applyNumberFormat="1" applyFont="1" applyFill="1" applyBorder="1"/>
    <xf numFmtId="167" fontId="3" fillId="35" borderId="18" xfId="0" applyNumberFormat="1" applyFont="1" applyFill="1" applyBorder="1" applyAlignment="1">
      <alignment horizontal="right"/>
    </xf>
    <xf numFmtId="167" fontId="3" fillId="35" borderId="19" xfId="0" applyNumberFormat="1" applyFont="1" applyFill="1" applyBorder="1"/>
    <xf numFmtId="0" fontId="3" fillId="0" borderId="48" xfId="0" applyFont="1" applyFill="1" applyBorder="1" applyAlignment="1">
      <alignment horizontal="left" vertical="top" wrapText="1"/>
    </xf>
    <xf numFmtId="0" fontId="3" fillId="0" borderId="48" xfId="0" applyFont="1" applyFill="1" applyBorder="1" applyAlignment="1">
      <alignment horizontal="center" vertical="top"/>
    </xf>
    <xf numFmtId="4" fontId="3" fillId="0" borderId="45" xfId="0" applyNumberFormat="1" applyFont="1" applyFill="1" applyBorder="1" applyAlignment="1">
      <alignment horizontal="right" vertical="top"/>
    </xf>
    <xf numFmtId="4" fontId="3" fillId="0" borderId="45" xfId="0" applyNumberFormat="1" applyFont="1" applyFill="1" applyBorder="1" applyAlignment="1">
      <alignment horizontal="left" vertical="top"/>
    </xf>
    <xf numFmtId="167" fontId="3" fillId="0" borderId="49" xfId="0" applyNumberFormat="1" applyFont="1" applyFill="1" applyBorder="1" applyAlignment="1">
      <alignment horizontal="right" vertical="top"/>
    </xf>
    <xf numFmtId="0" fontId="3" fillId="0" borderId="30" xfId="0" applyFont="1" applyBorder="1" applyAlignment="1">
      <alignment vertical="top"/>
    </xf>
    <xf numFmtId="166" fontId="2" fillId="3" borderId="30" xfId="0" applyNumberFormat="1" applyFont="1" applyFill="1" applyBorder="1"/>
    <xf numFmtId="0" fontId="3" fillId="0" borderId="51" xfId="0" applyFont="1" applyBorder="1" applyAlignment="1">
      <alignment horizontal="center" vertical="top"/>
    </xf>
    <xf numFmtId="0" fontId="3" fillId="0" borderId="29" xfId="0" applyFont="1" applyBorder="1" applyAlignment="1">
      <alignment vertical="top"/>
    </xf>
    <xf numFmtId="0" fontId="3" fillId="0" borderId="28" xfId="0" applyFont="1" applyBorder="1" applyAlignment="1">
      <alignment horizontal="center" vertical="top"/>
    </xf>
    <xf numFmtId="0" fontId="3" fillId="35" borderId="29" xfId="0" applyFont="1" applyFill="1" applyBorder="1" applyAlignment="1">
      <alignment vertical="top"/>
    </xf>
    <xf numFmtId="166" fontId="2" fillId="3" borderId="51" xfId="0" applyNumberFormat="1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166" fontId="2" fillId="3" borderId="9" xfId="0" applyNumberFormat="1" applyFont="1" applyFill="1" applyBorder="1"/>
    <xf numFmtId="167" fontId="2" fillId="3" borderId="9" xfId="0" applyNumberFormat="1" applyFont="1" applyFill="1" applyBorder="1"/>
    <xf numFmtId="2" fontId="2" fillId="3" borderId="9" xfId="0" applyNumberFormat="1" applyFont="1" applyFill="1" applyBorder="1"/>
    <xf numFmtId="167" fontId="3" fillId="35" borderId="10" xfId="0" applyNumberFormat="1" applyFont="1" applyFill="1" applyBorder="1"/>
    <xf numFmtId="0" fontId="1" fillId="0" borderId="0" xfId="153" applyFont="1" applyAlignment="1">
      <alignment horizontal="center" vertical="top"/>
    </xf>
    <xf numFmtId="0" fontId="1" fillId="0" borderId="0" xfId="153" applyFont="1"/>
    <xf numFmtId="0" fontId="1" fillId="0" borderId="0" xfId="153" applyFont="1" applyAlignment="1">
      <alignment horizontal="center"/>
    </xf>
    <xf numFmtId="166" fontId="1" fillId="0" borderId="0" xfId="153" applyNumberFormat="1" applyFont="1"/>
    <xf numFmtId="167" fontId="35" fillId="0" borderId="0" xfId="153" applyNumberFormat="1" applyFont="1"/>
    <xf numFmtId="167" fontId="1" fillId="0" borderId="0" xfId="153" applyNumberFormat="1"/>
    <xf numFmtId="0" fontId="1" fillId="0" borderId="0" xfId="153"/>
    <xf numFmtId="0" fontId="36" fillId="0" borderId="0" xfId="153" applyFont="1" applyBorder="1" applyAlignment="1">
      <alignment horizontal="left"/>
    </xf>
    <xf numFmtId="0" fontId="2" fillId="0" borderId="29" xfId="153" applyFont="1" applyBorder="1" applyAlignment="1">
      <alignment horizontal="center" vertical="top"/>
    </xf>
    <xf numFmtId="0" fontId="2" fillId="0" borderId="18" xfId="153" applyFont="1" applyBorder="1"/>
    <xf numFmtId="0" fontId="2" fillId="0" borderId="18" xfId="153" applyFont="1" applyBorder="1" applyAlignment="1">
      <alignment horizontal="center"/>
    </xf>
    <xf numFmtId="0" fontId="2" fillId="0" borderId="55" xfId="153" applyFont="1" applyBorder="1" applyAlignment="1">
      <alignment horizontal="center"/>
    </xf>
    <xf numFmtId="167" fontId="2" fillId="0" borderId="29" xfId="153" applyNumberFormat="1" applyFont="1" applyBorder="1"/>
    <xf numFmtId="167" fontId="2" fillId="0" borderId="18" xfId="153" applyNumberFormat="1" applyFont="1" applyBorder="1"/>
    <xf numFmtId="167" fontId="2" fillId="0" borderId="19" xfId="153" applyNumberFormat="1" applyFont="1" applyBorder="1"/>
    <xf numFmtId="0" fontId="2" fillId="0" borderId="0" xfId="153" applyFont="1"/>
    <xf numFmtId="0" fontId="2" fillId="0" borderId="30" xfId="153" applyFont="1" applyBorder="1" applyAlignment="1">
      <alignment horizontal="center" vertical="top"/>
    </xf>
    <xf numFmtId="0" fontId="2" fillId="0" borderId="7" xfId="153" applyFont="1" applyBorder="1"/>
    <xf numFmtId="0" fontId="2" fillId="0" borderId="7" xfId="153" applyFont="1" applyBorder="1" applyAlignment="1">
      <alignment horizontal="center"/>
    </xf>
    <xf numFmtId="0" fontId="2" fillId="0" borderId="41" xfId="153" applyFont="1" applyBorder="1" applyAlignment="1">
      <alignment horizontal="center"/>
    </xf>
    <xf numFmtId="167" fontId="2" fillId="0" borderId="50" xfId="153" applyNumberFormat="1" applyFont="1" applyBorder="1" applyAlignment="1">
      <alignment horizontal="left"/>
    </xf>
    <xf numFmtId="167" fontId="2" fillId="0" borderId="41" xfId="153" applyNumberFormat="1" applyFont="1" applyBorder="1" applyAlignment="1">
      <alignment horizontal="left"/>
    </xf>
    <xf numFmtId="167" fontId="2" fillId="0" borderId="41" xfId="153" applyNumberFormat="1" applyFont="1" applyBorder="1"/>
    <xf numFmtId="167" fontId="2" fillId="0" borderId="56" xfId="153" applyNumberFormat="1" applyFont="1" applyBorder="1"/>
    <xf numFmtId="0" fontId="2" fillId="0" borderId="57" xfId="153" applyFont="1" applyBorder="1" applyAlignment="1">
      <alignment horizontal="center"/>
    </xf>
    <xf numFmtId="0" fontId="2" fillId="0" borderId="44" xfId="153" applyFont="1" applyBorder="1" applyAlignment="1">
      <alignment horizontal="center"/>
    </xf>
    <xf numFmtId="167" fontId="2" fillId="0" borderId="30" xfId="153" applyNumberFormat="1" applyFont="1" applyBorder="1" applyAlignment="1">
      <alignment horizontal="left"/>
    </xf>
    <xf numFmtId="167" fontId="2" fillId="0" borderId="7" xfId="153" applyNumberFormat="1" applyFont="1" applyBorder="1" applyAlignment="1">
      <alignment horizontal="center" vertical="center" wrapText="1"/>
    </xf>
    <xf numFmtId="167" fontId="2" fillId="0" borderId="7" xfId="153" applyNumberFormat="1" applyFont="1" applyBorder="1" applyAlignment="1">
      <alignment horizontal="left"/>
    </xf>
    <xf numFmtId="167" fontId="2" fillId="0" borderId="8" xfId="153" applyNumberFormat="1" applyFont="1" applyBorder="1" applyAlignment="1">
      <alignment horizontal="center" vertical="center" wrapText="1"/>
    </xf>
    <xf numFmtId="0" fontId="2" fillId="0" borderId="51" xfId="153" applyFont="1" applyBorder="1" applyAlignment="1">
      <alignment horizontal="center" vertical="top" wrapText="1"/>
    </xf>
    <xf numFmtId="0" fontId="2" fillId="0" borderId="58" xfId="153" applyFont="1" applyBorder="1" applyAlignment="1">
      <alignment vertical="center" wrapText="1"/>
    </xf>
    <xf numFmtId="167" fontId="2" fillId="0" borderId="9" xfId="153" applyNumberFormat="1" applyFont="1" applyBorder="1" applyAlignment="1">
      <alignment horizontal="center" vertical="center" wrapText="1"/>
    </xf>
    <xf numFmtId="167" fontId="2" fillId="0" borderId="58" xfId="153" applyNumberFormat="1" applyFont="1" applyBorder="1" applyAlignment="1">
      <alignment horizontal="center" vertical="center" wrapText="1"/>
    </xf>
    <xf numFmtId="167" fontId="2" fillId="0" borderId="10" xfId="153" applyNumberFormat="1" applyFont="1" applyBorder="1" applyAlignment="1">
      <alignment horizontal="center" vertical="center" wrapText="1"/>
    </xf>
    <xf numFmtId="167" fontId="2" fillId="0" borderId="51" xfId="153" applyNumberFormat="1" applyFont="1" applyBorder="1" applyAlignment="1">
      <alignment horizontal="center" vertical="center" wrapText="1"/>
    </xf>
    <xf numFmtId="167" fontId="37" fillId="0" borderId="9" xfId="153" applyNumberFormat="1" applyFont="1" applyBorder="1" applyAlignment="1">
      <alignment horizontal="center" vertical="center" wrapText="1"/>
    </xf>
    <xf numFmtId="0" fontId="2" fillId="0" borderId="24" xfId="153" applyFont="1" applyBorder="1" applyAlignment="1">
      <alignment horizontal="center" vertical="top" wrapText="1"/>
    </xf>
    <xf numFmtId="0" fontId="2" fillId="0" borderId="59" xfId="153" applyFont="1" applyBorder="1" applyAlignment="1">
      <alignment vertical="center" wrapText="1"/>
    </xf>
    <xf numFmtId="167" fontId="2" fillId="0" borderId="11" xfId="153" applyNumberFormat="1" applyFont="1" applyBorder="1" applyAlignment="1">
      <alignment horizontal="center" vertical="center" wrapText="1"/>
    </xf>
    <xf numFmtId="167" fontId="2" fillId="0" borderId="59" xfId="153" applyNumberFormat="1" applyFont="1" applyBorder="1" applyAlignment="1">
      <alignment horizontal="center" vertical="center" wrapText="1"/>
    </xf>
    <xf numFmtId="167" fontId="2" fillId="0" borderId="12" xfId="153" applyNumberFormat="1" applyFont="1" applyBorder="1" applyAlignment="1">
      <alignment horizontal="center" vertical="center" wrapText="1"/>
    </xf>
    <xf numFmtId="167" fontId="2" fillId="0" borderId="24" xfId="153" applyNumberFormat="1" applyFont="1" applyBorder="1" applyAlignment="1">
      <alignment horizontal="center" vertical="center" wrapText="1"/>
    </xf>
    <xf numFmtId="167" fontId="37" fillId="0" borderId="11" xfId="153" applyNumberFormat="1" applyFont="1" applyBorder="1" applyAlignment="1">
      <alignment horizontal="center" vertical="center" wrapText="1"/>
    </xf>
    <xf numFmtId="0" fontId="4" fillId="37" borderId="48" xfId="153" applyFont="1" applyFill="1" applyBorder="1" applyAlignment="1">
      <alignment horizontal="left" vertical="top" wrapText="1"/>
    </xf>
    <xf numFmtId="167" fontId="3" fillId="37" borderId="48" xfId="153" applyNumberFormat="1" applyFont="1" applyFill="1" applyBorder="1" applyAlignment="1">
      <alignment vertical="center" wrapText="1"/>
    </xf>
    <xf numFmtId="167" fontId="3" fillId="37" borderId="45" xfId="153" applyNumberFormat="1" applyFont="1" applyFill="1" applyBorder="1" applyAlignment="1">
      <alignment vertical="center" wrapText="1"/>
    </xf>
    <xf numFmtId="167" fontId="3" fillId="37" borderId="49" xfId="153" applyNumberFormat="1" applyFont="1" applyFill="1" applyBorder="1" applyAlignment="1">
      <alignment vertical="center" wrapText="1"/>
    </xf>
    <xf numFmtId="167" fontId="3" fillId="0" borderId="53" xfId="153" applyNumberFormat="1" applyFont="1" applyBorder="1" applyAlignment="1">
      <alignment vertical="center" wrapText="1"/>
    </xf>
    <xf numFmtId="10" fontId="3" fillId="0" borderId="48" xfId="155" applyNumberFormat="1" applyFont="1" applyBorder="1" applyAlignment="1">
      <alignment vertical="center" wrapText="1"/>
    </xf>
    <xf numFmtId="167" fontId="3" fillId="0" borderId="48" xfId="153" applyNumberFormat="1" applyFont="1" applyBorder="1" applyAlignment="1">
      <alignment vertical="center" wrapText="1"/>
    </xf>
    <xf numFmtId="10" fontId="3" fillId="0" borderId="49" xfId="155" applyNumberFormat="1" applyFont="1" applyBorder="1" applyAlignment="1">
      <alignment vertical="center" wrapText="1"/>
    </xf>
    <xf numFmtId="0" fontId="2" fillId="0" borderId="53" xfId="153" applyFont="1" applyBorder="1" applyAlignment="1">
      <alignment horizontal="center" vertical="top" wrapText="1"/>
    </xf>
    <xf numFmtId="0" fontId="4" fillId="0" borderId="48" xfId="153" applyFont="1" applyFill="1" applyBorder="1" applyAlignment="1">
      <alignment horizontal="left" vertical="top" wrapText="1"/>
    </xf>
    <xf numFmtId="167" fontId="3" fillId="0" borderId="45" xfId="153" applyNumberFormat="1" applyFont="1" applyBorder="1" applyAlignment="1">
      <alignment vertical="center" wrapText="1"/>
    </xf>
    <xf numFmtId="167" fontId="3" fillId="0" borderId="49" xfId="153" applyNumberFormat="1" applyFont="1" applyBorder="1" applyAlignment="1">
      <alignment vertical="center" wrapText="1"/>
    </xf>
    <xf numFmtId="0" fontId="2" fillId="0" borderId="0" xfId="153" applyFont="1" applyBorder="1"/>
    <xf numFmtId="0" fontId="2" fillId="37" borderId="30" xfId="153" applyFont="1" applyFill="1" applyBorder="1" applyAlignment="1">
      <alignment horizontal="center" vertical="top"/>
    </xf>
    <xf numFmtId="0" fontId="4" fillId="37" borderId="7" xfId="153" applyFont="1" applyFill="1" applyBorder="1" applyAlignment="1">
      <alignment horizontal="left" vertical="top" wrapText="1"/>
    </xf>
    <xf numFmtId="4" fontId="4" fillId="37" borderId="7" xfId="153" applyNumberFormat="1" applyFont="1" applyFill="1" applyBorder="1" applyAlignment="1">
      <alignment horizontal="right" vertical="top"/>
    </xf>
    <xf numFmtId="4" fontId="3" fillId="37" borderId="20" xfId="153" applyNumberFormat="1" applyFont="1" applyFill="1" applyBorder="1" applyAlignment="1">
      <alignment horizontal="right" vertical="top"/>
    </xf>
    <xf numFmtId="4" fontId="3" fillId="37" borderId="8" xfId="153" applyNumberFormat="1" applyFont="1" applyFill="1" applyBorder="1" applyAlignment="1">
      <alignment horizontal="right" vertical="top"/>
    </xf>
    <xf numFmtId="167" fontId="3" fillId="37" borderId="30" xfId="153" applyNumberFormat="1" applyFont="1" applyFill="1" applyBorder="1" applyAlignment="1">
      <alignment vertical="center" wrapText="1"/>
    </xf>
    <xf numFmtId="10" fontId="3" fillId="37" borderId="7" xfId="155" applyNumberFormat="1" applyFont="1" applyFill="1" applyBorder="1" applyAlignment="1">
      <alignment horizontal="right" vertical="top"/>
    </xf>
    <xf numFmtId="167" fontId="3" fillId="37" borderId="7" xfId="153" applyNumberFormat="1" applyFont="1" applyFill="1" applyBorder="1" applyAlignment="1">
      <alignment vertical="center" wrapText="1"/>
    </xf>
    <xf numFmtId="10" fontId="3" fillId="37" borderId="8" xfId="155" applyNumberFormat="1" applyFont="1" applyFill="1" applyBorder="1" applyAlignment="1">
      <alignment horizontal="right" vertical="top"/>
    </xf>
    <xf numFmtId="0" fontId="2" fillId="37" borderId="0" xfId="153" applyFont="1" applyFill="1" applyBorder="1"/>
    <xf numFmtId="0" fontId="4" fillId="0" borderId="7" xfId="153" applyFont="1" applyFill="1" applyBorder="1" applyAlignment="1">
      <alignment horizontal="left" vertical="top" wrapText="1"/>
    </xf>
    <xf numFmtId="4" fontId="4" fillId="0" borderId="7" xfId="153" applyNumberFormat="1" applyFont="1" applyFill="1" applyBorder="1" applyAlignment="1">
      <alignment horizontal="right" vertical="top"/>
    </xf>
    <xf numFmtId="4" fontId="3" fillId="0" borderId="20" xfId="153" applyNumberFormat="1" applyFont="1" applyFill="1" applyBorder="1" applyAlignment="1">
      <alignment horizontal="right" vertical="top"/>
    </xf>
    <xf numFmtId="4" fontId="3" fillId="0" borderId="8" xfId="153" applyNumberFormat="1" applyFont="1" applyFill="1" applyBorder="1" applyAlignment="1">
      <alignment horizontal="right" vertical="top"/>
    </xf>
    <xf numFmtId="167" fontId="3" fillId="0" borderId="30" xfId="153" applyNumberFormat="1" applyFont="1" applyBorder="1" applyAlignment="1">
      <alignment vertical="center" wrapText="1"/>
    </xf>
    <xf numFmtId="10" fontId="4" fillId="0" borderId="7" xfId="155" applyNumberFormat="1" applyFont="1" applyFill="1" applyBorder="1" applyAlignment="1">
      <alignment horizontal="right" vertical="top"/>
    </xf>
    <xf numFmtId="167" fontId="3" fillId="0" borderId="7" xfId="153" applyNumberFormat="1" applyFont="1" applyBorder="1" applyAlignment="1">
      <alignment vertical="center" wrapText="1"/>
    </xf>
    <xf numFmtId="10" fontId="3" fillId="0" borderId="8" xfId="155" applyNumberFormat="1" applyFont="1" applyFill="1" applyBorder="1" applyAlignment="1">
      <alignment horizontal="right" vertical="top"/>
    </xf>
    <xf numFmtId="0" fontId="3" fillId="0" borderId="0" xfId="153" applyFont="1" applyBorder="1"/>
    <xf numFmtId="10" fontId="4" fillId="37" borderId="7" xfId="155" applyNumberFormat="1" applyFont="1" applyFill="1" applyBorder="1" applyAlignment="1">
      <alignment horizontal="right" vertical="top"/>
    </xf>
    <xf numFmtId="0" fontId="3" fillId="37" borderId="0" xfId="153" applyFont="1" applyFill="1" applyBorder="1"/>
    <xf numFmtId="4" fontId="4" fillId="0" borderId="20" xfId="153" applyNumberFormat="1" applyFont="1" applyFill="1" applyBorder="1" applyAlignment="1">
      <alignment horizontal="right" vertical="top"/>
    </xf>
    <xf numFmtId="4" fontId="4" fillId="0" borderId="8" xfId="153" applyNumberFormat="1" applyFont="1" applyFill="1" applyBorder="1" applyAlignment="1">
      <alignment horizontal="right" vertical="top"/>
    </xf>
    <xf numFmtId="4" fontId="4" fillId="0" borderId="30" xfId="153" applyNumberFormat="1" applyFont="1" applyFill="1" applyBorder="1" applyAlignment="1">
      <alignment horizontal="right" vertical="top"/>
    </xf>
    <xf numFmtId="9" fontId="4" fillId="0" borderId="7" xfId="155" applyFont="1" applyFill="1" applyBorder="1" applyAlignment="1">
      <alignment horizontal="right" vertical="top"/>
    </xf>
    <xf numFmtId="9" fontId="4" fillId="0" borderId="8" xfId="155" applyFont="1" applyFill="1" applyBorder="1" applyAlignment="1">
      <alignment horizontal="right" vertical="top"/>
    </xf>
    <xf numFmtId="0" fontId="2" fillId="0" borderId="30" xfId="153" applyFont="1" applyBorder="1" applyAlignment="1">
      <alignment vertical="top"/>
    </xf>
    <xf numFmtId="0" fontId="2" fillId="3" borderId="7" xfId="153" applyFont="1" applyFill="1" applyBorder="1"/>
    <xf numFmtId="167" fontId="2" fillId="3" borderId="20" xfId="153" applyNumberFormat="1" applyFont="1" applyFill="1" applyBorder="1" applyAlignment="1">
      <alignment horizontal="right"/>
    </xf>
    <xf numFmtId="167" fontId="2" fillId="3" borderId="41" xfId="153" applyNumberFormat="1" applyFont="1" applyFill="1" applyBorder="1" applyAlignment="1">
      <alignment horizontal="center"/>
    </xf>
    <xf numFmtId="0" fontId="3" fillId="0" borderId="30" xfId="153" applyFont="1" applyFill="1" applyBorder="1" applyAlignment="1">
      <alignment vertical="top"/>
    </xf>
    <xf numFmtId="0" fontId="2" fillId="0" borderId="7" xfId="153" applyFont="1" applyFill="1" applyBorder="1"/>
    <xf numFmtId="0" fontId="3" fillId="0" borderId="20" xfId="153" applyFont="1" applyFill="1" applyBorder="1" applyAlignment="1">
      <alignment horizontal="center"/>
    </xf>
    <xf numFmtId="0" fontId="3" fillId="0" borderId="41" xfId="153" applyFont="1" applyFill="1" applyBorder="1" applyAlignment="1">
      <alignment horizontal="center"/>
    </xf>
    <xf numFmtId="167" fontId="3" fillId="0" borderId="30" xfId="153" applyNumberFormat="1" applyFont="1" applyFill="1" applyBorder="1"/>
    <xf numFmtId="167" fontId="3" fillId="0" borderId="7" xfId="153" applyNumberFormat="1" applyFont="1" applyFill="1" applyBorder="1"/>
    <xf numFmtId="167" fontId="2" fillId="0" borderId="7" xfId="153" applyNumberFormat="1" applyFont="1" applyFill="1" applyBorder="1"/>
    <xf numFmtId="10" fontId="2" fillId="0" borderId="8" xfId="155" applyNumberFormat="1" applyFont="1" applyFill="1" applyBorder="1"/>
    <xf numFmtId="0" fontId="3" fillId="0" borderId="0" xfId="153" applyFont="1" applyFill="1"/>
    <xf numFmtId="0" fontId="3" fillId="0" borderId="30" xfId="153" applyFont="1" applyBorder="1" applyAlignment="1">
      <alignment vertical="top"/>
    </xf>
    <xf numFmtId="0" fontId="3" fillId="0" borderId="20" xfId="153" applyFont="1" applyBorder="1" applyAlignment="1">
      <alignment horizontal="center"/>
    </xf>
    <xf numFmtId="0" fontId="3" fillId="0" borderId="41" xfId="153" applyFont="1" applyBorder="1" applyAlignment="1">
      <alignment horizontal="center"/>
    </xf>
    <xf numFmtId="167" fontId="2" fillId="3" borderId="30" xfId="153" applyNumberFormat="1" applyFont="1" applyFill="1" applyBorder="1"/>
    <xf numFmtId="10" fontId="2" fillId="3" borderId="7" xfId="155" applyNumberFormat="1" applyFont="1" applyFill="1" applyBorder="1"/>
    <xf numFmtId="167" fontId="3" fillId="0" borderId="7" xfId="153" applyNumberFormat="1" applyFont="1" applyBorder="1"/>
    <xf numFmtId="167" fontId="3" fillId="0" borderId="8" xfId="153" applyNumberFormat="1" applyFont="1" applyBorder="1"/>
    <xf numFmtId="0" fontId="3" fillId="0" borderId="0" xfId="153" applyFont="1"/>
    <xf numFmtId="167" fontId="3" fillId="0" borderId="30" xfId="153" applyNumberFormat="1" applyFont="1" applyBorder="1"/>
    <xf numFmtId="167" fontId="2" fillId="3" borderId="7" xfId="153" applyNumberFormat="1" applyFont="1" applyFill="1" applyBorder="1"/>
    <xf numFmtId="10" fontId="2" fillId="3" borderId="8" xfId="155" applyNumberFormat="1" applyFont="1" applyFill="1" applyBorder="1"/>
    <xf numFmtId="0" fontId="3" fillId="0" borderId="58" xfId="153" applyFont="1" applyBorder="1" applyAlignment="1">
      <alignment horizontal="center"/>
    </xf>
    <xf numFmtId="0" fontId="3" fillId="0" borderId="60" xfId="153" applyFont="1" applyBorder="1" applyAlignment="1">
      <alignment horizontal="center"/>
    </xf>
    <xf numFmtId="167" fontId="3" fillId="0" borderId="51" xfId="153" applyNumberFormat="1" applyFont="1" applyBorder="1"/>
    <xf numFmtId="0" fontId="1" fillId="0" borderId="0" xfId="153" applyFont="1" applyBorder="1"/>
    <xf numFmtId="0" fontId="8" fillId="0" borderId="0" xfId="153" applyFont="1" applyBorder="1" applyAlignment="1">
      <alignment horizontal="center"/>
    </xf>
    <xf numFmtId="0" fontId="8" fillId="0" borderId="0" xfId="153" applyFont="1" applyAlignment="1">
      <alignment horizontal="center"/>
    </xf>
    <xf numFmtId="10" fontId="3" fillId="37" borderId="48" xfId="156" applyNumberFormat="1" applyFont="1" applyFill="1" applyBorder="1" applyAlignment="1">
      <alignment vertical="center" wrapText="1"/>
    </xf>
    <xf numFmtId="10" fontId="3" fillId="37" borderId="49" xfId="156" applyNumberFormat="1" applyFont="1" applyFill="1" applyBorder="1" applyAlignment="1">
      <alignment vertical="center" wrapText="1"/>
    </xf>
    <xf numFmtId="0" fontId="3" fillId="0" borderId="51" xfId="153" applyFont="1" applyBorder="1" applyAlignment="1">
      <alignment vertical="top"/>
    </xf>
    <xf numFmtId="0" fontId="2" fillId="0" borderId="9" xfId="153" applyFont="1" applyBorder="1"/>
    <xf numFmtId="0" fontId="3" fillId="0" borderId="54" xfId="153" applyFont="1" applyBorder="1" applyAlignment="1">
      <alignment vertical="top"/>
    </xf>
    <xf numFmtId="0" fontId="2" fillId="0" borderId="61" xfId="153" applyFont="1" applyBorder="1"/>
    <xf numFmtId="0" fontId="3" fillId="0" borderId="62" xfId="153" applyFont="1" applyBorder="1" applyAlignment="1">
      <alignment horizontal="center"/>
    </xf>
    <xf numFmtId="0" fontId="3" fillId="0" borderId="31" xfId="153" applyFont="1" applyBorder="1" applyAlignment="1">
      <alignment horizontal="center"/>
    </xf>
    <xf numFmtId="167" fontId="3" fillId="0" borderId="54" xfId="153" applyNumberFormat="1" applyFont="1" applyBorder="1"/>
    <xf numFmtId="167" fontId="3" fillId="0" borderId="61" xfId="153" applyNumberFormat="1" applyFont="1" applyBorder="1"/>
    <xf numFmtId="167" fontId="2" fillId="0" borderId="61" xfId="153" applyNumberFormat="1" applyFont="1" applyFill="1" applyBorder="1"/>
    <xf numFmtId="10" fontId="2" fillId="0" borderId="63" xfId="155" applyNumberFormat="1" applyFont="1" applyFill="1" applyBorder="1"/>
    <xf numFmtId="10" fontId="4" fillId="0" borderId="8" xfId="155" applyNumberFormat="1" applyFont="1" applyFill="1" applyBorder="1" applyAlignment="1">
      <alignment horizontal="right" vertical="top"/>
    </xf>
    <xf numFmtId="10" fontId="4" fillId="37" borderId="8" xfId="155" applyNumberFormat="1" applyFont="1" applyFill="1" applyBorder="1" applyAlignment="1">
      <alignment horizontal="right" vertical="top"/>
    </xf>
    <xf numFmtId="167" fontId="2" fillId="3" borderId="58" xfId="153" applyNumberFormat="1" applyFont="1" applyFill="1" applyBorder="1" applyAlignment="1">
      <alignment horizontal="right"/>
    </xf>
    <xf numFmtId="167" fontId="2" fillId="3" borderId="60" xfId="153" applyNumberFormat="1" applyFont="1" applyFill="1" applyBorder="1" applyAlignment="1">
      <alignment horizontal="center"/>
    </xf>
    <xf numFmtId="167" fontId="3" fillId="0" borderId="58" xfId="153" applyNumberFormat="1" applyFont="1" applyBorder="1"/>
    <xf numFmtId="167" fontId="2" fillId="3" borderId="9" xfId="153" applyNumberFormat="1" applyFont="1" applyFill="1" applyBorder="1"/>
    <xf numFmtId="10" fontId="2" fillId="3" borderId="10" xfId="155" applyNumberFormat="1" applyFont="1" applyFill="1" applyBorder="1"/>
    <xf numFmtId="167" fontId="3" fillId="37" borderId="47" xfId="153" applyNumberFormat="1" applyFont="1" applyFill="1" applyBorder="1" applyAlignment="1">
      <alignment vertical="center" wrapText="1"/>
    </xf>
    <xf numFmtId="167" fontId="3" fillId="0" borderId="47" xfId="153" applyNumberFormat="1" applyFont="1" applyBorder="1" applyAlignment="1">
      <alignment vertical="center" wrapText="1"/>
    </xf>
    <xf numFmtId="167" fontId="3" fillId="37" borderId="21" xfId="153" applyNumberFormat="1" applyFont="1" applyFill="1" applyBorder="1" applyAlignment="1">
      <alignment vertical="center" wrapText="1"/>
    </xf>
    <xf numFmtId="167" fontId="3" fillId="0" borderId="21" xfId="153" applyNumberFormat="1" applyFont="1" applyBorder="1" applyAlignment="1">
      <alignment vertical="center" wrapText="1"/>
    </xf>
    <xf numFmtId="4" fontId="4" fillId="0" borderId="21" xfId="153" applyNumberFormat="1" applyFont="1" applyFill="1" applyBorder="1" applyAlignment="1">
      <alignment horizontal="right" vertical="top"/>
    </xf>
    <xf numFmtId="167" fontId="3" fillId="0" borderId="21" xfId="153" applyNumberFormat="1" applyFont="1" applyFill="1" applyBorder="1"/>
    <xf numFmtId="167" fontId="2" fillId="3" borderId="21" xfId="153" applyNumberFormat="1" applyFont="1" applyFill="1" applyBorder="1"/>
    <xf numFmtId="167" fontId="3" fillId="0" borderId="21" xfId="153" applyNumberFormat="1" applyFont="1" applyBorder="1"/>
    <xf numFmtId="167" fontId="3" fillId="0" borderId="64" xfId="153" applyNumberFormat="1" applyFont="1" applyBorder="1"/>
    <xf numFmtId="167" fontId="3" fillId="37" borderId="29" xfId="153" applyNumberFormat="1" applyFont="1" applyFill="1" applyBorder="1" applyAlignment="1">
      <alignment vertical="center" wrapText="1"/>
    </xf>
    <xf numFmtId="10" fontId="3" fillId="37" borderId="18" xfId="156" applyNumberFormat="1" applyFont="1" applyFill="1" applyBorder="1" applyAlignment="1">
      <alignment vertical="center" wrapText="1"/>
    </xf>
    <xf numFmtId="167" fontId="3" fillId="37" borderId="65" xfId="153" applyNumberFormat="1" applyFont="1" applyFill="1" applyBorder="1" applyAlignment="1">
      <alignment vertical="center" wrapText="1"/>
    </xf>
    <xf numFmtId="10" fontId="3" fillId="37" borderId="19" xfId="156" applyNumberFormat="1" applyFont="1" applyFill="1" applyBorder="1" applyAlignment="1">
      <alignment vertical="center" wrapText="1"/>
    </xf>
    <xf numFmtId="0" fontId="2" fillId="36" borderId="21" xfId="0" applyFont="1" applyFill="1" applyBorder="1" applyAlignment="1">
      <alignment horizontal="left" vertical="top" wrapText="1"/>
    </xf>
    <xf numFmtId="166" fontId="3" fillId="0" borderId="7" xfId="0" applyNumberFormat="1" applyFont="1" applyFill="1" applyBorder="1" applyAlignment="1">
      <alignment horizontal="right" vertical="top"/>
    </xf>
    <xf numFmtId="0" fontId="3" fillId="0" borderId="7" xfId="75" applyFont="1" applyFill="1" applyBorder="1" applyAlignment="1">
      <alignment horizontal="left" vertical="top" wrapText="1"/>
    </xf>
    <xf numFmtId="167" fontId="3" fillId="0" borderId="7" xfId="0" applyNumberFormat="1" applyFont="1" applyBorder="1" applyAlignment="1">
      <alignment horizontal="right" vertical="top"/>
    </xf>
    <xf numFmtId="167" fontId="3" fillId="0" borderId="7" xfId="0" applyNumberFormat="1" applyFont="1" applyBorder="1" applyAlignment="1">
      <alignment vertical="top"/>
    </xf>
    <xf numFmtId="0" fontId="3" fillId="0" borderId="53" xfId="0" applyFont="1" applyFill="1" applyBorder="1" applyAlignment="1">
      <alignment horizontal="center" vertical="top"/>
    </xf>
    <xf numFmtId="0" fontId="2" fillId="0" borderId="48" xfId="0" applyFont="1" applyBorder="1"/>
    <xf numFmtId="0" fontId="3" fillId="38" borderId="0" xfId="0" applyFont="1" applyFill="1"/>
    <xf numFmtId="4" fontId="38" fillId="0" borderId="20" xfId="0" applyNumberFormat="1" applyFont="1" applyFill="1" applyBorder="1" applyAlignment="1">
      <alignment horizontal="right" vertical="top"/>
    </xf>
    <xf numFmtId="0" fontId="38" fillId="0" borderId="7" xfId="75" applyFont="1" applyFill="1" applyBorder="1" applyAlignment="1">
      <alignment horizontal="left" vertical="top" wrapText="1"/>
    </xf>
    <xf numFmtId="0" fontId="38" fillId="0" borderId="30" xfId="0" applyFont="1" applyFill="1" applyBorder="1" applyAlignment="1">
      <alignment horizontal="center" vertical="top"/>
    </xf>
    <xf numFmtId="4" fontId="38" fillId="0" borderId="8" xfId="0" applyNumberFormat="1" applyFont="1" applyFill="1" applyBorder="1" applyAlignment="1">
      <alignment horizontal="right" vertical="top"/>
    </xf>
    <xf numFmtId="167" fontId="38" fillId="0" borderId="0" xfId="0" applyNumberFormat="1" applyFont="1" applyFill="1" applyBorder="1" applyAlignment="1">
      <alignment horizontal="right" vertical="top"/>
    </xf>
    <xf numFmtId="0" fontId="38" fillId="0" borderId="0" xfId="0" applyFont="1" applyFill="1"/>
    <xf numFmtId="2" fontId="38" fillId="0" borderId="7" xfId="0" applyNumberFormat="1" applyFont="1" applyFill="1" applyBorder="1" applyAlignment="1">
      <alignment horizontal="right" vertical="top"/>
    </xf>
    <xf numFmtId="4" fontId="38" fillId="0" borderId="7" xfId="0" applyNumberFormat="1" applyFont="1" applyFill="1" applyBorder="1" applyAlignment="1">
      <alignment horizontal="right" vertical="top"/>
    </xf>
    <xf numFmtId="166" fontId="1" fillId="0" borderId="0" xfId="0" applyNumberFormat="1" applyFont="1" applyAlignment="1">
      <alignment horizontal="center" vertical="top"/>
    </xf>
    <xf numFmtId="0" fontId="29" fillId="36" borderId="25" xfId="0" applyFont="1" applyFill="1" applyBorder="1" applyAlignment="1">
      <alignment horizontal="center" vertical="center" wrapText="1"/>
    </xf>
    <xf numFmtId="0" fontId="29" fillId="36" borderId="26" xfId="0" applyFont="1" applyFill="1" applyBorder="1" applyAlignment="1">
      <alignment horizontal="center" vertical="center"/>
    </xf>
    <xf numFmtId="0" fontId="29" fillId="36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4" fontId="3" fillId="0" borderId="43" xfId="0" applyNumberFormat="1" applyFont="1" applyFill="1" applyBorder="1" applyAlignment="1">
      <alignment horizontal="center" vertical="center"/>
    </xf>
    <xf numFmtId="4" fontId="3" fillId="0" borderId="42" xfId="0" applyNumberFormat="1" applyFont="1" applyFill="1" applyBorder="1" applyAlignment="1">
      <alignment horizontal="center" vertical="center"/>
    </xf>
    <xf numFmtId="4" fontId="3" fillId="0" borderId="44" xfId="0" applyNumberFormat="1" applyFont="1" applyFill="1" applyBorder="1" applyAlignment="1">
      <alignment horizontal="center" vertical="center"/>
    </xf>
    <xf numFmtId="4" fontId="3" fillId="0" borderId="45" xfId="0" applyNumberFormat="1" applyFont="1" applyFill="1" applyBorder="1" applyAlignment="1">
      <alignment horizontal="center" vertical="center"/>
    </xf>
    <xf numFmtId="4" fontId="3" fillId="0" borderId="46" xfId="0" applyNumberFormat="1" applyFont="1" applyFill="1" applyBorder="1" applyAlignment="1">
      <alignment horizontal="center" vertical="center"/>
    </xf>
    <xf numFmtId="4" fontId="3" fillId="0" borderId="47" xfId="0" applyNumberFormat="1" applyFont="1" applyFill="1" applyBorder="1" applyAlignment="1">
      <alignment horizontal="center" vertical="center"/>
    </xf>
    <xf numFmtId="166" fontId="1" fillId="0" borderId="52" xfId="0" applyNumberFormat="1" applyFont="1" applyBorder="1" applyAlignment="1">
      <alignment horizontal="center" vertical="top"/>
    </xf>
  </cellXfs>
  <cellStyles count="15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 2" xfId="31"/>
    <cellStyle name="Moeda 2 2" xfId="32"/>
    <cellStyle name="Moeda 2 3" xfId="33"/>
    <cellStyle name="Moeda 2 4" xfId="34"/>
    <cellStyle name="Moeda 3" xfId="35"/>
    <cellStyle name="Moeda 3 10" xfId="36"/>
    <cellStyle name="Moeda 3 11" xfId="37"/>
    <cellStyle name="Moeda 3 12" xfId="38"/>
    <cellStyle name="Moeda 3 13" xfId="39"/>
    <cellStyle name="Moeda 3 14" xfId="40"/>
    <cellStyle name="Moeda 3 15" xfId="41"/>
    <cellStyle name="Moeda 3 16" xfId="42"/>
    <cellStyle name="Moeda 3 17" xfId="43"/>
    <cellStyle name="Moeda 3 18" xfId="44"/>
    <cellStyle name="Moeda 3 19" xfId="45"/>
    <cellStyle name="Moeda 3 2" xfId="46"/>
    <cellStyle name="Moeda 3 20" xfId="47"/>
    <cellStyle name="Moeda 3 21" xfId="48"/>
    <cellStyle name="Moeda 3 22" xfId="49"/>
    <cellStyle name="Moeda 3 23" xfId="50"/>
    <cellStyle name="Moeda 3 24" xfId="51"/>
    <cellStyle name="Moeda 3 25" xfId="52"/>
    <cellStyle name="Moeda 3 26" xfId="53"/>
    <cellStyle name="Moeda 3 3" xfId="54"/>
    <cellStyle name="Moeda 3 4" xfId="55"/>
    <cellStyle name="Moeda 3 5" xfId="56"/>
    <cellStyle name="Moeda 3 6" xfId="57"/>
    <cellStyle name="Moeda 3 7" xfId="58"/>
    <cellStyle name="Moeda 3 8" xfId="59"/>
    <cellStyle name="Moeda 3 9" xfId="60"/>
    <cellStyle name="Moeda 4" xfId="154"/>
    <cellStyle name="Neutra" xfId="61" builtinId="28" customBuiltin="1"/>
    <cellStyle name="Normal" xfId="0" builtinId="0"/>
    <cellStyle name="Normal 10" xfId="157"/>
    <cellStyle name="Normal 2" xfId="62"/>
    <cellStyle name="Normal 2 2" xfId="63"/>
    <cellStyle name="Normal 2 3" xfId="64"/>
    <cellStyle name="Normal 2 4" xfId="65"/>
    <cellStyle name="Normal 2 5" xfId="66"/>
    <cellStyle name="Normal 2 6" xfId="67"/>
    <cellStyle name="Normal 3" xfId="68"/>
    <cellStyle name="Normal 3 2" xfId="69"/>
    <cellStyle name="Normal 3 3" xfId="70"/>
    <cellStyle name="Normal 3 4" xfId="71"/>
    <cellStyle name="Normal 4" xfId="72"/>
    <cellStyle name="Normal 5" xfId="73"/>
    <cellStyle name="Normal 6" xfId="74"/>
    <cellStyle name="Normal 7" xfId="153"/>
    <cellStyle name="Normal 8" xfId="75"/>
    <cellStyle name="Normal 9" xfId="76"/>
    <cellStyle name="Nota 2" xfId="77"/>
    <cellStyle name="Nota 2 2" xfId="78"/>
    <cellStyle name="Nota 2 3" xfId="79"/>
    <cellStyle name="Nota 2 4" xfId="80"/>
    <cellStyle name="Nota 2 5" xfId="81"/>
    <cellStyle name="Nota 2 6" xfId="82"/>
    <cellStyle name="Porcentagem" xfId="156" builtinId="5"/>
    <cellStyle name="Porcentagem 2" xfId="83"/>
    <cellStyle name="Porcentagem 2 2" xfId="84"/>
    <cellStyle name="Porcentagem 2 3" xfId="85"/>
    <cellStyle name="Porcentagem 2 4" xfId="86"/>
    <cellStyle name="Porcentagem 3" xfId="87"/>
    <cellStyle name="Porcentagem 3 2" xfId="88"/>
    <cellStyle name="Porcentagem 3 3" xfId="89"/>
    <cellStyle name="Porcentagem 3 4" xfId="90"/>
    <cellStyle name="Porcentagem 4" xfId="155"/>
    <cellStyle name="Saída" xfId="91" builtinId="21" customBuiltin="1"/>
    <cellStyle name="Separador de milhares 2" xfId="92"/>
    <cellStyle name="Separador de milhares 2 2" xfId="93"/>
    <cellStyle name="Separador de milhares 2 3" xfId="94"/>
    <cellStyle name="Separador de milhares 2 4" xfId="95"/>
    <cellStyle name="Separador de milhares 3 10" xfId="96"/>
    <cellStyle name="Separador de milhares 3 11" xfId="97"/>
    <cellStyle name="Separador de milhares 3 12" xfId="98"/>
    <cellStyle name="Separador de milhares 3 13" xfId="99"/>
    <cellStyle name="Separador de milhares 3 14" xfId="100"/>
    <cellStyle name="Separador de milhares 3 15" xfId="101"/>
    <cellStyle name="Separador de milhares 3 16" xfId="102"/>
    <cellStyle name="Separador de milhares 3 17" xfId="103"/>
    <cellStyle name="Separador de milhares 3 18" xfId="104"/>
    <cellStyle name="Separador de milhares 3 19" xfId="105"/>
    <cellStyle name="Separador de milhares 3 2" xfId="106"/>
    <cellStyle name="Separador de milhares 3 20" xfId="107"/>
    <cellStyle name="Separador de milhares 3 21" xfId="108"/>
    <cellStyle name="Separador de milhares 3 22" xfId="109"/>
    <cellStyle name="Separador de milhares 3 3" xfId="110"/>
    <cellStyle name="Separador de milhares 3 4" xfId="111"/>
    <cellStyle name="Separador de milhares 3 5" xfId="112"/>
    <cellStyle name="Separador de milhares 3 6" xfId="113"/>
    <cellStyle name="Separador de milhares 3 7" xfId="114"/>
    <cellStyle name="Separador de milhares 3 8" xfId="115"/>
    <cellStyle name="Separador de milhares 3 9" xfId="116"/>
    <cellStyle name="Separador de milhares 4" xfId="117"/>
    <cellStyle name="Texto de Aviso" xfId="118" builtinId="11" customBuiltin="1"/>
    <cellStyle name="Texto Explicativo" xfId="119" builtinId="53" customBuiltin="1"/>
    <cellStyle name="Título" xfId="120" builtinId="15" customBuiltin="1"/>
    <cellStyle name="Título 1" xfId="121" builtinId="16" customBuiltin="1"/>
    <cellStyle name="Título 2" xfId="122" builtinId="17" customBuiltin="1"/>
    <cellStyle name="Título 3" xfId="123" builtinId="18" customBuiltin="1"/>
    <cellStyle name="Título 4" xfId="124" builtinId="19" customBuiltin="1"/>
    <cellStyle name="Total" xfId="125" builtinId="25" customBuiltin="1"/>
    <cellStyle name="Total 2" xfId="126"/>
    <cellStyle name="Vírgula 2" xfId="127"/>
    <cellStyle name="Vírgula 2 10" xfId="128"/>
    <cellStyle name="Vírgula 2 11" xfId="129"/>
    <cellStyle name="Vírgula 2 12" xfId="130"/>
    <cellStyle name="Vírgula 2 13" xfId="131"/>
    <cellStyle name="Vírgula 2 14" xfId="132"/>
    <cellStyle name="Vírgula 2 15" xfId="133"/>
    <cellStyle name="Vírgula 2 16" xfId="134"/>
    <cellStyle name="Vírgula 2 17" xfId="135"/>
    <cellStyle name="Vírgula 2 18" xfId="136"/>
    <cellStyle name="Vírgula 2 19" xfId="137"/>
    <cellStyle name="Vírgula 2 2" xfId="138"/>
    <cellStyle name="Vírgula 2 20" xfId="139"/>
    <cellStyle name="Vírgula 2 21" xfId="140"/>
    <cellStyle name="Vírgula 2 22" xfId="141"/>
    <cellStyle name="Vírgula 2 23" xfId="142"/>
    <cellStyle name="Vírgula 2 24" xfId="143"/>
    <cellStyle name="Vírgula 2 25" xfId="144"/>
    <cellStyle name="Vírgula 2 26" xfId="145"/>
    <cellStyle name="Vírgula 2 3" xfId="146"/>
    <cellStyle name="Vírgula 2 4" xfId="147"/>
    <cellStyle name="Vírgula 2 5" xfId="148"/>
    <cellStyle name="Vírgula 2 6" xfId="149"/>
    <cellStyle name="Vírgula 2 7" xfId="150"/>
    <cellStyle name="Vírgula 2 8" xfId="151"/>
    <cellStyle name="Vírgula 2 9" xfId="1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103</xdr:row>
          <xdr:rowOff>0</xdr:rowOff>
        </xdr:from>
        <xdr:to>
          <xdr:col>8</xdr:col>
          <xdr:colOff>476250</xdr:colOff>
          <xdr:row>103</xdr:row>
          <xdr:rowOff>0</xdr:rowOff>
        </xdr:to>
        <xdr:sp macro="" textlink="">
          <xdr:nvSpPr>
            <xdr:cNvPr id="9005" name="Object 813" hidden="1">
              <a:extLst>
                <a:ext uri="{63B3BB69-23CF-44E3-9099-C40C66FF867C}">
                  <a14:compatExt spid="_x0000_s9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87</xdr:row>
          <xdr:rowOff>9525</xdr:rowOff>
        </xdr:from>
        <xdr:to>
          <xdr:col>8</xdr:col>
          <xdr:colOff>438150</xdr:colOff>
          <xdr:row>89</xdr:row>
          <xdr:rowOff>0</xdr:rowOff>
        </xdr:to>
        <xdr:sp macro="" textlink="">
          <xdr:nvSpPr>
            <xdr:cNvPr id="9006" name="Object 814" hidden="1">
              <a:extLst>
                <a:ext uri="{63B3BB69-23CF-44E3-9099-C40C66FF867C}">
                  <a14:compatExt spid="_x0000_s9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103</xdr:row>
          <xdr:rowOff>0</xdr:rowOff>
        </xdr:from>
        <xdr:to>
          <xdr:col>8</xdr:col>
          <xdr:colOff>438150</xdr:colOff>
          <xdr:row>103</xdr:row>
          <xdr:rowOff>0</xdr:rowOff>
        </xdr:to>
        <xdr:sp macro="" textlink="">
          <xdr:nvSpPr>
            <xdr:cNvPr id="9007" name="Object 815" hidden="1">
              <a:extLst>
                <a:ext uri="{63B3BB69-23CF-44E3-9099-C40C66FF867C}">
                  <a14:compatExt spid="_x0000_s9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0</xdr:rowOff>
    </xdr:from>
    <xdr:to>
      <xdr:col>1</xdr:col>
      <xdr:colOff>1504950</xdr:colOff>
      <xdr:row>0</xdr:row>
      <xdr:rowOff>0</xdr:rowOff>
    </xdr:to>
    <xdr:pic>
      <xdr:nvPicPr>
        <xdr:cNvPr id="2" name="Picture 1" descr="Papelaria nov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628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760535</xdr:colOff>
      <xdr:row>30</xdr:row>
      <xdr:rowOff>70338</xdr:rowOff>
    </xdr:from>
    <xdr:to>
      <xdr:col>8</xdr:col>
      <xdr:colOff>340703</xdr:colOff>
      <xdr:row>30</xdr:row>
      <xdr:rowOff>70338</xdr:rowOff>
    </xdr:to>
    <xdr:cxnSp macro="">
      <xdr:nvCxnSpPr>
        <xdr:cNvPr id="3" name="Conector reto 2"/>
        <xdr:cNvCxnSpPr>
          <a:cxnSpLocks noChangeShapeType="1"/>
        </xdr:cNvCxnSpPr>
      </xdr:nvCxnSpPr>
      <xdr:spPr bwMode="auto">
        <a:xfrm>
          <a:off x="4797670" y="4327280"/>
          <a:ext cx="1792898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288"/>
  <sheetViews>
    <sheetView showGridLines="0" tabSelected="1" view="pageBreakPreview" zoomScaleNormal="100" zoomScaleSheetLayoutView="100" workbookViewId="0">
      <selection activeCell="C37" sqref="C37"/>
    </sheetView>
  </sheetViews>
  <sheetFormatPr defaultRowHeight="12.75" x14ac:dyDescent="0.2"/>
  <cols>
    <col min="1" max="1" width="5.42578125" style="9" customWidth="1"/>
    <col min="2" max="2" width="33" style="10" customWidth="1"/>
    <col min="3" max="3" width="6.5703125" style="9" customWidth="1"/>
    <col min="4" max="4" width="7" style="108" customWidth="1"/>
    <col min="5" max="5" width="8.140625" style="80" customWidth="1"/>
    <col min="6" max="6" width="8.140625" style="8" customWidth="1"/>
    <col min="7" max="7" width="6.42578125" style="8" bestFit="1" customWidth="1"/>
    <col min="8" max="8" width="13" style="8" bestFit="1" customWidth="1"/>
    <col min="9" max="9" width="11.85546875" style="17" bestFit="1" customWidth="1"/>
    <col min="10" max="10" width="9" style="8" customWidth="1"/>
  </cols>
  <sheetData>
    <row r="2" spans="1:10" ht="12.75" customHeight="1" x14ac:dyDescent="0.2">
      <c r="A2" s="339" t="s">
        <v>19</v>
      </c>
      <c r="B2" s="339"/>
      <c r="C2" s="339"/>
      <c r="D2" s="339"/>
      <c r="E2" s="339"/>
      <c r="F2" s="339"/>
      <c r="G2" s="339"/>
      <c r="H2" s="339"/>
      <c r="I2" s="339"/>
      <c r="J2" s="339"/>
    </row>
    <row r="3" spans="1:10" x14ac:dyDescent="0.2">
      <c r="B3" s="72"/>
      <c r="E3" s="73"/>
      <c r="F3" s="73"/>
      <c r="G3" s="73"/>
      <c r="H3" s="73"/>
      <c r="I3" s="73"/>
      <c r="J3" s="73"/>
    </row>
    <row r="4" spans="1:10" ht="15" x14ac:dyDescent="0.2">
      <c r="A4" s="88" t="s">
        <v>13</v>
      </c>
      <c r="B4" s="72"/>
      <c r="E4" s="73"/>
      <c r="F4" s="73"/>
      <c r="G4" s="73"/>
      <c r="H4" s="73"/>
      <c r="I4" s="73"/>
      <c r="J4" s="73"/>
    </row>
    <row r="5" spans="1:10" x14ac:dyDescent="0.2">
      <c r="A5" s="89"/>
      <c r="B5" s="34" t="s">
        <v>22</v>
      </c>
      <c r="E5" s="73"/>
      <c r="F5" s="73"/>
      <c r="G5" s="73"/>
      <c r="H5" s="73"/>
      <c r="I5" s="73"/>
      <c r="J5" s="75"/>
    </row>
    <row r="6" spans="1:10" x14ac:dyDescent="0.2">
      <c r="A6" s="89"/>
      <c r="B6" s="34" t="s">
        <v>23</v>
      </c>
      <c r="E6" s="73"/>
      <c r="F6" s="73"/>
      <c r="G6" s="73"/>
      <c r="H6" s="73"/>
      <c r="I6" s="73"/>
      <c r="J6" s="75"/>
    </row>
    <row r="7" spans="1:10" x14ac:dyDescent="0.2">
      <c r="A7" s="89"/>
      <c r="B7" s="34" t="s">
        <v>24</v>
      </c>
      <c r="E7" s="73"/>
      <c r="F7" s="73"/>
      <c r="G7" s="73"/>
      <c r="H7" s="73"/>
      <c r="I7" s="73"/>
      <c r="J7" s="75"/>
    </row>
    <row r="8" spans="1:10" x14ac:dyDescent="0.2">
      <c r="A8" s="89"/>
      <c r="B8" s="34" t="s">
        <v>25</v>
      </c>
      <c r="E8" s="73"/>
      <c r="F8" s="73"/>
      <c r="G8" s="73"/>
      <c r="H8" s="73"/>
      <c r="I8" s="73"/>
      <c r="J8" s="75"/>
    </row>
    <row r="9" spans="1:10" x14ac:dyDescent="0.2">
      <c r="A9" s="89"/>
      <c r="B9" s="34" t="s">
        <v>20</v>
      </c>
      <c r="E9" s="76"/>
      <c r="F9" s="76"/>
      <c r="G9" s="76"/>
      <c r="H9" s="76"/>
      <c r="I9" s="76"/>
      <c r="J9" s="75"/>
    </row>
    <row r="10" spans="1:10" x14ac:dyDescent="0.2">
      <c r="A10" s="89"/>
      <c r="B10" s="34" t="s">
        <v>21</v>
      </c>
      <c r="E10" s="76"/>
      <c r="F10" s="76"/>
      <c r="G10" s="76"/>
      <c r="H10" s="76"/>
      <c r="I10" s="76"/>
      <c r="J10" s="75"/>
    </row>
    <row r="11" spans="1:10" x14ac:dyDescent="0.2">
      <c r="A11" s="89"/>
      <c r="B11" s="34" t="s">
        <v>26</v>
      </c>
      <c r="E11" s="76"/>
      <c r="F11" s="76"/>
      <c r="G11" s="76"/>
      <c r="H11" s="76"/>
      <c r="I11" s="76"/>
      <c r="J11" s="75"/>
    </row>
    <row r="12" spans="1:10" x14ac:dyDescent="0.2">
      <c r="A12" s="89"/>
      <c r="B12" s="34" t="s">
        <v>27</v>
      </c>
      <c r="E12" s="76"/>
      <c r="F12" s="76"/>
      <c r="G12" s="76"/>
      <c r="H12" s="76"/>
      <c r="I12" s="76"/>
      <c r="J12" s="75"/>
    </row>
    <row r="13" spans="1:10" x14ac:dyDescent="0.2">
      <c r="A13" s="89"/>
      <c r="B13" s="35" t="s">
        <v>28</v>
      </c>
      <c r="E13" s="76"/>
      <c r="F13" s="76"/>
      <c r="G13" s="76"/>
      <c r="H13" s="76"/>
      <c r="I13" s="76"/>
      <c r="J13" s="75"/>
    </row>
    <row r="14" spans="1:10" x14ac:dyDescent="0.2">
      <c r="A14" s="89"/>
      <c r="B14" s="34" t="s">
        <v>29</v>
      </c>
      <c r="E14" s="76"/>
      <c r="F14" s="76"/>
      <c r="G14" s="76"/>
      <c r="H14" s="76"/>
      <c r="I14" s="76"/>
      <c r="J14" s="75"/>
    </row>
    <row r="15" spans="1:10" x14ac:dyDescent="0.2">
      <c r="A15" s="89"/>
      <c r="B15" s="74"/>
      <c r="E15" s="76"/>
      <c r="F15" s="76"/>
      <c r="G15" s="76"/>
      <c r="H15" s="76"/>
      <c r="I15" s="76"/>
      <c r="J15" s="75"/>
    </row>
    <row r="16" spans="1:10" x14ac:dyDescent="0.2">
      <c r="B16" s="72"/>
      <c r="E16" s="73"/>
      <c r="F16" s="73"/>
      <c r="G16" s="73"/>
      <c r="H16" s="73"/>
      <c r="I16" s="73"/>
      <c r="J16" s="73"/>
    </row>
    <row r="17" spans="1:11" ht="13.5" thickBot="1" x14ac:dyDescent="0.25">
      <c r="B17" s="72"/>
      <c r="E17" s="73"/>
      <c r="F17" s="73"/>
      <c r="G17" s="73"/>
      <c r="H17" s="73"/>
      <c r="I17" s="77"/>
      <c r="J17" s="73"/>
    </row>
    <row r="18" spans="1:11" s="60" customFormat="1" ht="33.75" customHeight="1" thickBot="1" x14ac:dyDescent="0.25">
      <c r="A18" s="336" t="s">
        <v>85</v>
      </c>
      <c r="B18" s="337"/>
      <c r="C18" s="337"/>
      <c r="D18" s="337"/>
      <c r="E18" s="337"/>
      <c r="F18" s="337"/>
      <c r="G18" s="337"/>
      <c r="H18" s="337"/>
      <c r="I18" s="337"/>
      <c r="J18" s="338"/>
    </row>
    <row r="19" spans="1:11" ht="13.5" thickBot="1" x14ac:dyDescent="0.25">
      <c r="H19" s="107"/>
      <c r="I19" s="52"/>
    </row>
    <row r="20" spans="1:11" s="7" customFormat="1" ht="9" x14ac:dyDescent="0.15">
      <c r="A20" s="1"/>
      <c r="B20" s="2" t="s">
        <v>3</v>
      </c>
      <c r="C20" s="90"/>
      <c r="D20" s="95"/>
      <c r="E20" s="81"/>
      <c r="F20" s="11"/>
      <c r="G20" s="11"/>
      <c r="H20" s="11"/>
      <c r="I20" s="16"/>
      <c r="J20" s="12"/>
    </row>
    <row r="21" spans="1:11" s="7" customFormat="1" ht="9" x14ac:dyDescent="0.15">
      <c r="A21" s="39"/>
      <c r="B21" s="40"/>
      <c r="C21" s="91"/>
      <c r="D21" s="96"/>
      <c r="E21" s="82"/>
      <c r="F21" s="42" t="s">
        <v>16</v>
      </c>
      <c r="G21" s="42"/>
      <c r="H21" s="42"/>
      <c r="I21" s="43"/>
      <c r="J21" s="41"/>
    </row>
    <row r="22" spans="1:11" s="7" customFormat="1" ht="27.75" customHeight="1" thickBot="1" x14ac:dyDescent="0.2">
      <c r="A22" s="84" t="s">
        <v>4</v>
      </c>
      <c r="B22" s="4" t="s">
        <v>5</v>
      </c>
      <c r="C22" s="5" t="s">
        <v>2</v>
      </c>
      <c r="D22" s="19" t="s">
        <v>1</v>
      </c>
      <c r="E22" s="6" t="s">
        <v>6</v>
      </c>
      <c r="F22" s="6" t="s">
        <v>7</v>
      </c>
      <c r="G22" s="6" t="s">
        <v>17</v>
      </c>
      <c r="H22" s="6" t="s">
        <v>8</v>
      </c>
      <c r="I22" s="6" t="s">
        <v>9</v>
      </c>
      <c r="J22" s="13" t="s">
        <v>10</v>
      </c>
    </row>
    <row r="23" spans="1:11" s="14" customFormat="1" ht="9" x14ac:dyDescent="0.15">
      <c r="A23" s="100">
        <v>1</v>
      </c>
      <c r="B23" s="61" t="s">
        <v>81</v>
      </c>
      <c r="C23" s="92"/>
      <c r="D23" s="97"/>
      <c r="E23" s="83"/>
      <c r="F23" s="64"/>
      <c r="G23" s="64"/>
      <c r="H23" s="64"/>
      <c r="I23" s="65"/>
      <c r="J23" s="66"/>
    </row>
    <row r="24" spans="1:11" s="45" customFormat="1" ht="18" x14ac:dyDescent="0.15">
      <c r="A24" s="101" t="s">
        <v>0</v>
      </c>
      <c r="B24" s="321" t="s">
        <v>86</v>
      </c>
      <c r="C24" s="63" t="s">
        <v>77</v>
      </c>
      <c r="D24" s="94">
        <v>1</v>
      </c>
      <c r="E24" s="94"/>
      <c r="F24" s="94"/>
      <c r="G24" s="94">
        <f>E24+F24</f>
        <v>0</v>
      </c>
      <c r="H24" s="94">
        <f>TRUNC(E24*D24,2)</f>
        <v>0</v>
      </c>
      <c r="I24" s="94">
        <f>TRUNC(F24*D24,2)</f>
        <v>0</v>
      </c>
      <c r="J24" s="44">
        <f>H24+I24</f>
        <v>0</v>
      </c>
      <c r="K24" s="79"/>
    </row>
    <row r="25" spans="1:11" s="45" customFormat="1" ht="18" x14ac:dyDescent="0.15">
      <c r="A25" s="101" t="s">
        <v>65</v>
      </c>
      <c r="B25" s="321" t="s">
        <v>87</v>
      </c>
      <c r="C25" s="99" t="s">
        <v>78</v>
      </c>
      <c r="D25" s="94">
        <v>60</v>
      </c>
      <c r="E25" s="94"/>
      <c r="F25" s="94"/>
      <c r="G25" s="94">
        <f t="shared" ref="G25:G27" si="0">E25+F25</f>
        <v>0</v>
      </c>
      <c r="H25" s="94">
        <f t="shared" ref="H25:H27" si="1">TRUNC(E25*D25,2)</f>
        <v>0</v>
      </c>
      <c r="I25" s="94">
        <f t="shared" ref="I25:I27" si="2">TRUNC(F25*D25,2)</f>
        <v>0</v>
      </c>
      <c r="J25" s="44">
        <f t="shared" ref="J25:J27" si="3">H25+I25</f>
        <v>0</v>
      </c>
      <c r="K25" s="79"/>
    </row>
    <row r="26" spans="1:11" s="45" customFormat="1" ht="9" x14ac:dyDescent="0.15">
      <c r="A26" s="101" t="s">
        <v>79</v>
      </c>
      <c r="B26" s="321" t="s">
        <v>88</v>
      </c>
      <c r="C26" s="99" t="s">
        <v>90</v>
      </c>
      <c r="D26" s="94">
        <v>2.5</v>
      </c>
      <c r="E26" s="94"/>
      <c r="F26" s="94"/>
      <c r="G26" s="94">
        <f t="shared" si="0"/>
        <v>0</v>
      </c>
      <c r="H26" s="94">
        <f t="shared" si="1"/>
        <v>0</v>
      </c>
      <c r="I26" s="94">
        <f t="shared" si="2"/>
        <v>0</v>
      </c>
      <c r="J26" s="44">
        <f t="shared" si="3"/>
        <v>0</v>
      </c>
      <c r="K26" s="79"/>
    </row>
    <row r="27" spans="1:11" s="45" customFormat="1" ht="9" x14ac:dyDescent="0.15">
      <c r="A27" s="101" t="s">
        <v>80</v>
      </c>
      <c r="B27" s="321" t="s">
        <v>89</v>
      </c>
      <c r="C27" s="99" t="s">
        <v>90</v>
      </c>
      <c r="D27" s="327">
        <v>2.5</v>
      </c>
      <c r="E27" s="94"/>
      <c r="F27" s="94"/>
      <c r="G27" s="94">
        <f t="shared" si="0"/>
        <v>0</v>
      </c>
      <c r="H27" s="94">
        <f t="shared" si="1"/>
        <v>0</v>
      </c>
      <c r="I27" s="94">
        <f t="shared" si="2"/>
        <v>0</v>
      </c>
      <c r="J27" s="44">
        <f t="shared" si="3"/>
        <v>0</v>
      </c>
      <c r="K27" s="79"/>
    </row>
    <row r="28" spans="1:11" s="332" customFormat="1" ht="18" x14ac:dyDescent="0.15">
      <c r="A28" s="329" t="s">
        <v>149</v>
      </c>
      <c r="B28" s="328" t="s">
        <v>146</v>
      </c>
      <c r="C28" s="328" t="s">
        <v>12</v>
      </c>
      <c r="D28" s="328">
        <v>5</v>
      </c>
      <c r="E28" s="327"/>
      <c r="F28" s="327"/>
      <c r="G28" s="327">
        <f t="shared" ref="G28:G29" si="4">E28+F28</f>
        <v>0</v>
      </c>
      <c r="H28" s="327">
        <f t="shared" ref="H28:H29" si="5">TRUNC(E28*D28,2)</f>
        <v>0</v>
      </c>
      <c r="I28" s="327">
        <f t="shared" ref="I28:I29" si="6">TRUNC(F28*D28,2)</f>
        <v>0</v>
      </c>
      <c r="J28" s="330">
        <f t="shared" ref="J28:J29" si="7">H28+I28</f>
        <v>0</v>
      </c>
      <c r="K28" s="331"/>
    </row>
    <row r="29" spans="1:11" s="332" customFormat="1" ht="9" x14ac:dyDescent="0.15">
      <c r="A29" s="329" t="s">
        <v>150</v>
      </c>
      <c r="B29" s="328" t="s">
        <v>147</v>
      </c>
      <c r="C29" s="328" t="s">
        <v>148</v>
      </c>
      <c r="D29" s="328">
        <v>1</v>
      </c>
      <c r="E29" s="327"/>
      <c r="F29" s="327"/>
      <c r="G29" s="327">
        <f t="shared" si="4"/>
        <v>0</v>
      </c>
      <c r="H29" s="327">
        <f t="shared" si="5"/>
        <v>0</v>
      </c>
      <c r="I29" s="327">
        <f t="shared" si="6"/>
        <v>0</v>
      </c>
      <c r="J29" s="330">
        <f t="shared" si="7"/>
        <v>0</v>
      </c>
      <c r="K29" s="331"/>
    </row>
    <row r="30" spans="1:11" s="3" customFormat="1" ht="9" x14ac:dyDescent="0.15">
      <c r="A30" s="104"/>
      <c r="B30" s="25" t="s">
        <v>62</v>
      </c>
      <c r="C30" s="85"/>
      <c r="D30" s="98"/>
      <c r="E30" s="20"/>
      <c r="F30" s="20"/>
      <c r="G30" s="46"/>
      <c r="H30" s="54">
        <f>SUM(H24:H27)</f>
        <v>0</v>
      </c>
      <c r="I30" s="54">
        <f>SUM(I24:I27)</f>
        <v>0</v>
      </c>
      <c r="J30" s="21"/>
    </row>
    <row r="31" spans="1:11" s="3" customFormat="1" ht="9" x14ac:dyDescent="0.15">
      <c r="A31" s="102"/>
      <c r="B31" s="58"/>
      <c r="C31" s="58"/>
      <c r="D31" s="58"/>
      <c r="E31" s="58"/>
      <c r="F31" s="58"/>
      <c r="G31" s="56"/>
      <c r="H31" s="55"/>
      <c r="I31" s="57">
        <f>H30+I30</f>
        <v>0</v>
      </c>
      <c r="J31" s="59"/>
    </row>
    <row r="32" spans="1:11" s="14" customFormat="1" ht="18" x14ac:dyDescent="0.15">
      <c r="A32" s="103">
        <v>2</v>
      </c>
      <c r="B32" s="61" t="s">
        <v>91</v>
      </c>
      <c r="C32" s="67"/>
      <c r="D32" s="68"/>
      <c r="E32" s="68"/>
      <c r="F32" s="68"/>
      <c r="G32" s="69"/>
      <c r="H32" s="68"/>
      <c r="I32" s="68"/>
      <c r="J32" s="62"/>
    </row>
    <row r="33" spans="1:11" s="45" customFormat="1" ht="18" x14ac:dyDescent="0.15">
      <c r="A33" s="101" t="s">
        <v>11</v>
      </c>
      <c r="B33" s="321" t="s">
        <v>92</v>
      </c>
      <c r="C33" s="321" t="s">
        <v>12</v>
      </c>
      <c r="D33" s="321">
        <v>40</v>
      </c>
      <c r="E33" s="94"/>
      <c r="F33" s="94"/>
      <c r="G33" s="50">
        <f>E33+F33</f>
        <v>0</v>
      </c>
      <c r="H33" s="20">
        <f>TRUNC(E33*D33,2)</f>
        <v>0</v>
      </c>
      <c r="I33" s="33">
        <f>TRUNC(F33*D33,2)</f>
        <v>0</v>
      </c>
      <c r="J33" s="44">
        <f>H33+I33</f>
        <v>0</v>
      </c>
      <c r="K33" s="79"/>
    </row>
    <row r="34" spans="1:11" s="45" customFormat="1" ht="9" x14ac:dyDescent="0.15">
      <c r="A34" s="101" t="s">
        <v>30</v>
      </c>
      <c r="B34" s="321" t="s">
        <v>93</v>
      </c>
      <c r="C34" s="321" t="s">
        <v>12</v>
      </c>
      <c r="D34" s="321">
        <v>12</v>
      </c>
      <c r="E34" s="94"/>
      <c r="F34" s="94"/>
      <c r="G34" s="50">
        <f>E34+F34</f>
        <v>0</v>
      </c>
      <c r="H34" s="20">
        <f>TRUNC(E34*D34,2)</f>
        <v>0</v>
      </c>
      <c r="I34" s="33">
        <f>TRUNC(F34*D34,2)</f>
        <v>0</v>
      </c>
      <c r="J34" s="44">
        <f>H34+I34</f>
        <v>0</v>
      </c>
      <c r="K34" s="79"/>
    </row>
    <row r="35" spans="1:11" s="45" customFormat="1" ht="9" x14ac:dyDescent="0.15">
      <c r="A35" s="101" t="s">
        <v>95</v>
      </c>
      <c r="B35" s="321" t="s">
        <v>94</v>
      </c>
      <c r="C35" s="321" t="s">
        <v>78</v>
      </c>
      <c r="D35" s="321">
        <v>20</v>
      </c>
      <c r="E35" s="94"/>
      <c r="F35" s="94"/>
      <c r="G35" s="50">
        <f>E35+F35</f>
        <v>0</v>
      </c>
      <c r="H35" s="20">
        <f>TRUNC(E35*D35,2)</f>
        <v>0</v>
      </c>
      <c r="I35" s="33">
        <f>TRUNC(F35*D35,2)</f>
        <v>0</v>
      </c>
      <c r="J35" s="44">
        <f>H35+I35</f>
        <v>0</v>
      </c>
      <c r="K35" s="79"/>
    </row>
    <row r="36" spans="1:11" s="332" customFormat="1" ht="18" x14ac:dyDescent="0.15">
      <c r="A36" s="329" t="s">
        <v>152</v>
      </c>
      <c r="B36" s="328" t="s">
        <v>151</v>
      </c>
      <c r="C36" s="328" t="s">
        <v>50</v>
      </c>
      <c r="D36" s="328">
        <v>32</v>
      </c>
      <c r="E36" s="327"/>
      <c r="F36" s="327"/>
      <c r="G36" s="333">
        <f>E36+F36</f>
        <v>0</v>
      </c>
      <c r="H36" s="334">
        <f>TRUNC(E36*D36,2)</f>
        <v>0</v>
      </c>
      <c r="I36" s="334">
        <f>TRUNC(F36*D36,2)</f>
        <v>0</v>
      </c>
      <c r="J36" s="330">
        <f>H36+I36</f>
        <v>0</v>
      </c>
      <c r="K36" s="331"/>
    </row>
    <row r="37" spans="1:11" s="45" customFormat="1" ht="9" x14ac:dyDescent="0.15">
      <c r="A37" s="101"/>
      <c r="B37" s="321" t="s">
        <v>66</v>
      </c>
      <c r="C37" s="93"/>
      <c r="D37" s="320"/>
      <c r="E37" s="94"/>
      <c r="F37" s="94"/>
      <c r="G37" s="50"/>
      <c r="H37" s="54">
        <f>SUM(H33:H35)</f>
        <v>0</v>
      </c>
      <c r="I37" s="54">
        <f>SUM(I33:I35)</f>
        <v>0</v>
      </c>
      <c r="J37" s="44"/>
      <c r="K37" s="79"/>
    </row>
    <row r="38" spans="1:11" s="3" customFormat="1" ht="9" x14ac:dyDescent="0.15">
      <c r="A38" s="102"/>
      <c r="B38" s="58"/>
      <c r="C38" s="58"/>
      <c r="D38" s="58"/>
      <c r="E38" s="58"/>
      <c r="F38" s="58"/>
      <c r="G38" s="56"/>
      <c r="H38" s="55"/>
      <c r="I38" s="57">
        <f>H37+I37</f>
        <v>0</v>
      </c>
      <c r="J38" s="59"/>
    </row>
    <row r="39" spans="1:11" s="3" customFormat="1" ht="9" x14ac:dyDescent="0.15">
      <c r="A39" s="103">
        <v>3</v>
      </c>
      <c r="B39" s="61" t="s">
        <v>96</v>
      </c>
      <c r="C39" s="58"/>
      <c r="D39" s="58"/>
      <c r="E39" s="58"/>
      <c r="F39" s="58"/>
      <c r="G39" s="56"/>
      <c r="H39" s="55"/>
      <c r="I39" s="57"/>
      <c r="J39" s="59"/>
    </row>
    <row r="40" spans="1:11" s="15" customFormat="1" ht="9" x14ac:dyDescent="0.15">
      <c r="A40" s="103" t="s">
        <v>64</v>
      </c>
      <c r="B40" s="61" t="s">
        <v>97</v>
      </c>
      <c r="C40" s="67"/>
      <c r="D40" s="68"/>
      <c r="E40" s="68"/>
      <c r="F40" s="68"/>
      <c r="G40" s="69"/>
      <c r="H40" s="68"/>
      <c r="I40" s="68"/>
      <c r="J40" s="62"/>
    </row>
    <row r="41" spans="1:11" s="326" customFormat="1" ht="9" x14ac:dyDescent="0.15">
      <c r="A41" s="101" t="s">
        <v>119</v>
      </c>
      <c r="B41" s="321" t="s">
        <v>98</v>
      </c>
      <c r="C41" s="321" t="s">
        <v>78</v>
      </c>
      <c r="D41" s="321">
        <v>26</v>
      </c>
      <c r="E41" s="94"/>
      <c r="F41" s="94"/>
      <c r="G41" s="50">
        <f>E41+F41</f>
        <v>0</v>
      </c>
      <c r="H41" s="20">
        <f>TRUNC(E41*D41,2)</f>
        <v>0</v>
      </c>
      <c r="I41" s="33">
        <f>TRUNC(F41*D41,2)</f>
        <v>0</v>
      </c>
      <c r="J41" s="44">
        <f>H41+I41</f>
        <v>0</v>
      </c>
      <c r="K41" s="45"/>
    </row>
    <row r="42" spans="1:11" s="326" customFormat="1" ht="18" x14ac:dyDescent="0.15">
      <c r="A42" s="101" t="s">
        <v>120</v>
      </c>
      <c r="B42" s="321" t="s">
        <v>99</v>
      </c>
      <c r="C42" s="321" t="s">
        <v>12</v>
      </c>
      <c r="D42" s="321">
        <v>110</v>
      </c>
      <c r="E42" s="94"/>
      <c r="F42" s="94"/>
      <c r="G42" s="50">
        <f t="shared" ref="G42:G45" si="8">E42+F42</f>
        <v>0</v>
      </c>
      <c r="H42" s="20">
        <f t="shared" ref="H42:H45" si="9">TRUNC(E42*D42,2)</f>
        <v>0</v>
      </c>
      <c r="I42" s="33">
        <f t="shared" ref="I42:I45" si="10">TRUNC(F42*D42,2)</f>
        <v>0</v>
      </c>
      <c r="J42" s="44">
        <f t="shared" ref="J42:J45" si="11">H42+I42</f>
        <v>0</v>
      </c>
      <c r="K42" s="45"/>
    </row>
    <row r="43" spans="1:11" s="326" customFormat="1" ht="18" x14ac:dyDescent="0.15">
      <c r="A43" s="101" t="s">
        <v>121</v>
      </c>
      <c r="B43" s="321" t="s">
        <v>100</v>
      </c>
      <c r="C43" s="321" t="s">
        <v>50</v>
      </c>
      <c r="D43" s="321">
        <v>1.3</v>
      </c>
      <c r="E43" s="94"/>
      <c r="F43" s="94"/>
      <c r="G43" s="50">
        <f t="shared" si="8"/>
        <v>0</v>
      </c>
      <c r="H43" s="20">
        <f t="shared" si="9"/>
        <v>0</v>
      </c>
      <c r="I43" s="33">
        <f t="shared" si="10"/>
        <v>0</v>
      </c>
      <c r="J43" s="44">
        <f t="shared" si="11"/>
        <v>0</v>
      </c>
      <c r="K43" s="45"/>
    </row>
    <row r="44" spans="1:11" s="326" customFormat="1" ht="18" x14ac:dyDescent="0.15">
      <c r="A44" s="101" t="s">
        <v>122</v>
      </c>
      <c r="B44" s="321" t="s">
        <v>101</v>
      </c>
      <c r="C44" s="321" t="s">
        <v>12</v>
      </c>
      <c r="D44" s="321">
        <v>26</v>
      </c>
      <c r="E44" s="94"/>
      <c r="F44" s="94"/>
      <c r="G44" s="50">
        <f t="shared" si="8"/>
        <v>0</v>
      </c>
      <c r="H44" s="20">
        <f t="shared" si="9"/>
        <v>0</v>
      </c>
      <c r="I44" s="33">
        <f t="shared" si="10"/>
        <v>0</v>
      </c>
      <c r="J44" s="44">
        <f t="shared" si="11"/>
        <v>0</v>
      </c>
      <c r="K44" s="45"/>
    </row>
    <row r="45" spans="1:11" s="326" customFormat="1" ht="18" x14ac:dyDescent="0.15">
      <c r="A45" s="101" t="s">
        <v>123</v>
      </c>
      <c r="B45" s="321" t="s">
        <v>102</v>
      </c>
      <c r="C45" s="321" t="s">
        <v>12</v>
      </c>
      <c r="D45" s="321">
        <v>26</v>
      </c>
      <c r="E45" s="94"/>
      <c r="F45" s="94"/>
      <c r="G45" s="50">
        <f t="shared" si="8"/>
        <v>0</v>
      </c>
      <c r="H45" s="20">
        <f t="shared" si="9"/>
        <v>0</v>
      </c>
      <c r="I45" s="33">
        <f t="shared" si="10"/>
        <v>0</v>
      </c>
      <c r="J45" s="44">
        <f t="shared" si="11"/>
        <v>0</v>
      </c>
      <c r="K45" s="45"/>
    </row>
    <row r="46" spans="1:11" s="326" customFormat="1" ht="27" x14ac:dyDescent="0.15">
      <c r="A46" s="101" t="s">
        <v>124</v>
      </c>
      <c r="B46" s="321" t="s">
        <v>103</v>
      </c>
      <c r="C46" s="321" t="s">
        <v>50</v>
      </c>
      <c r="D46" s="321">
        <v>8.85</v>
      </c>
      <c r="E46" s="94"/>
      <c r="F46" s="94"/>
      <c r="G46" s="50">
        <f t="shared" ref="G46:G49" si="12">E46+F46</f>
        <v>0</v>
      </c>
      <c r="H46" s="20">
        <f t="shared" ref="H46:H49" si="13">TRUNC(E46*D46,2)</f>
        <v>0</v>
      </c>
      <c r="I46" s="33">
        <f t="shared" ref="I46:I49" si="14">TRUNC(F46*D46,2)</f>
        <v>0</v>
      </c>
      <c r="J46" s="44">
        <f t="shared" ref="J46:J49" si="15">H46+I46</f>
        <v>0</v>
      </c>
      <c r="K46" s="45"/>
    </row>
    <row r="47" spans="1:11" s="326" customFormat="1" ht="18" x14ac:dyDescent="0.15">
      <c r="A47" s="101" t="s">
        <v>125</v>
      </c>
      <c r="B47" s="321" t="s">
        <v>104</v>
      </c>
      <c r="C47" s="321" t="s">
        <v>50</v>
      </c>
      <c r="D47" s="321">
        <v>59</v>
      </c>
      <c r="E47" s="94"/>
      <c r="F47" s="94"/>
      <c r="G47" s="50">
        <f t="shared" si="12"/>
        <v>0</v>
      </c>
      <c r="H47" s="20">
        <f t="shared" si="13"/>
        <v>0</v>
      </c>
      <c r="I47" s="33">
        <f t="shared" si="14"/>
        <v>0</v>
      </c>
      <c r="J47" s="44">
        <f t="shared" si="15"/>
        <v>0</v>
      </c>
      <c r="K47" s="45"/>
    </row>
    <row r="48" spans="1:11" s="326" customFormat="1" ht="63" x14ac:dyDescent="0.15">
      <c r="A48" s="101" t="s">
        <v>126</v>
      </c>
      <c r="B48" s="321" t="s">
        <v>105</v>
      </c>
      <c r="C48" s="321" t="s">
        <v>50</v>
      </c>
      <c r="D48" s="321">
        <v>13.16</v>
      </c>
      <c r="E48" s="94"/>
      <c r="F48" s="94"/>
      <c r="G48" s="50">
        <f t="shared" si="12"/>
        <v>0</v>
      </c>
      <c r="H48" s="20">
        <f t="shared" si="13"/>
        <v>0</v>
      </c>
      <c r="I48" s="33">
        <f t="shared" si="14"/>
        <v>0</v>
      </c>
      <c r="J48" s="44">
        <f t="shared" si="15"/>
        <v>0</v>
      </c>
      <c r="K48" s="45"/>
    </row>
    <row r="49" spans="1:11" s="326" customFormat="1" ht="27" x14ac:dyDescent="0.15">
      <c r="A49" s="101" t="s">
        <v>127</v>
      </c>
      <c r="B49" s="321" t="s">
        <v>106</v>
      </c>
      <c r="C49" s="321" t="s">
        <v>78</v>
      </c>
      <c r="D49" s="321">
        <v>18</v>
      </c>
      <c r="E49" s="94"/>
      <c r="F49" s="94"/>
      <c r="G49" s="50">
        <f t="shared" si="12"/>
        <v>0</v>
      </c>
      <c r="H49" s="20">
        <f t="shared" si="13"/>
        <v>0</v>
      </c>
      <c r="I49" s="33">
        <f t="shared" si="14"/>
        <v>0</v>
      </c>
      <c r="J49" s="44">
        <f t="shared" si="15"/>
        <v>0</v>
      </c>
      <c r="K49" s="45"/>
    </row>
    <row r="50" spans="1:11" s="106" customFormat="1" ht="9" x14ac:dyDescent="0.15">
      <c r="A50" s="101"/>
      <c r="B50" s="25" t="s">
        <v>66</v>
      </c>
      <c r="C50" s="85"/>
      <c r="D50" s="98"/>
      <c r="E50" s="20"/>
      <c r="F50" s="20"/>
      <c r="G50" s="50"/>
      <c r="H50" s="54">
        <f>SUM(H41:H49)</f>
        <v>0</v>
      </c>
      <c r="I50" s="54">
        <f>SUM(I41:I49)</f>
        <v>0</v>
      </c>
      <c r="J50" s="70"/>
    </row>
    <row r="51" spans="1:11" s="106" customFormat="1" ht="9" x14ac:dyDescent="0.15">
      <c r="A51" s="102"/>
      <c r="B51" s="58"/>
      <c r="C51" s="58"/>
      <c r="D51" s="58"/>
      <c r="E51" s="58"/>
      <c r="F51" s="58"/>
      <c r="G51" s="56"/>
      <c r="H51" s="55"/>
      <c r="I51" s="57">
        <f>H50+I50</f>
        <v>0</v>
      </c>
      <c r="J51" s="59"/>
    </row>
    <row r="52" spans="1:11" s="106" customFormat="1" ht="9" x14ac:dyDescent="0.15">
      <c r="A52" s="103" t="s">
        <v>73</v>
      </c>
      <c r="B52" s="319" t="s">
        <v>71</v>
      </c>
      <c r="C52" s="67"/>
      <c r="D52" s="68"/>
      <c r="E52" s="68"/>
      <c r="F52" s="68"/>
      <c r="G52" s="69"/>
      <c r="H52" s="68"/>
      <c r="I52" s="68"/>
      <c r="J52" s="62"/>
    </row>
    <row r="53" spans="1:11" s="3" customFormat="1" ht="18" x14ac:dyDescent="0.15">
      <c r="A53" s="101" t="s">
        <v>128</v>
      </c>
      <c r="B53" s="321" t="s">
        <v>142</v>
      </c>
      <c r="C53" s="321" t="s">
        <v>12</v>
      </c>
      <c r="D53" s="328">
        <v>149.80000000000001</v>
      </c>
      <c r="E53" s="94"/>
      <c r="F53" s="94"/>
      <c r="G53" s="50">
        <f>E53+F53</f>
        <v>0</v>
      </c>
      <c r="H53" s="20">
        <f>TRUNC(E53*D53,2)</f>
        <v>0</v>
      </c>
      <c r="I53" s="33">
        <f>TRUNC(F53*D53,2)</f>
        <v>0</v>
      </c>
      <c r="J53" s="44">
        <f>H53+I53</f>
        <v>0</v>
      </c>
    </row>
    <row r="54" spans="1:11" s="3" customFormat="1" ht="18" x14ac:dyDescent="0.15">
      <c r="A54" s="101" t="s">
        <v>129</v>
      </c>
      <c r="B54" s="321" t="s">
        <v>143</v>
      </c>
      <c r="C54" s="321" t="s">
        <v>12</v>
      </c>
      <c r="D54" s="328">
        <v>149.80000000000001</v>
      </c>
      <c r="E54" s="94"/>
      <c r="F54" s="94"/>
      <c r="G54" s="50">
        <f>E54+F54</f>
        <v>0</v>
      </c>
      <c r="H54" s="20">
        <f>TRUNC(E54*D54,2)</f>
        <v>0</v>
      </c>
      <c r="I54" s="33">
        <f>TRUNC(F54*D54,2)</f>
        <v>0</v>
      </c>
      <c r="J54" s="44">
        <f>H54+I54</f>
        <v>0</v>
      </c>
    </row>
    <row r="55" spans="1:11" s="326" customFormat="1" ht="18" x14ac:dyDescent="0.15">
      <c r="A55" s="101" t="s">
        <v>130</v>
      </c>
      <c r="B55" s="321" t="s">
        <v>144</v>
      </c>
      <c r="C55" s="321" t="s">
        <v>12</v>
      </c>
      <c r="D55" s="328">
        <v>149.80000000000001</v>
      </c>
      <c r="E55" s="94"/>
      <c r="F55" s="94"/>
      <c r="G55" s="50">
        <f>E55+F55</f>
        <v>0</v>
      </c>
      <c r="H55" s="20">
        <f>TRUNC(E55*D55,2)</f>
        <v>0</v>
      </c>
      <c r="I55" s="33">
        <f>TRUNC(F55*D55,2)</f>
        <v>0</v>
      </c>
      <c r="J55" s="44">
        <f>H55+I55</f>
        <v>0</v>
      </c>
      <c r="K55" s="45"/>
    </row>
    <row r="56" spans="1:11" s="326" customFormat="1" ht="9" x14ac:dyDescent="0.15">
      <c r="A56" s="101" t="s">
        <v>131</v>
      </c>
      <c r="B56" s="328" t="s">
        <v>145</v>
      </c>
      <c r="C56" s="321" t="s">
        <v>78</v>
      </c>
      <c r="D56" s="321">
        <v>24</v>
      </c>
      <c r="E56" s="94"/>
      <c r="F56" s="94"/>
      <c r="G56" s="50">
        <f t="shared" ref="G56" si="16">E56+F56</f>
        <v>0</v>
      </c>
      <c r="H56" s="20">
        <f t="shared" ref="H56" si="17">TRUNC(E56*D56,2)</f>
        <v>0</v>
      </c>
      <c r="I56" s="33">
        <f t="shared" ref="I56" si="18">TRUNC(F56*D56,2)</f>
        <v>0</v>
      </c>
      <c r="J56" s="44">
        <f t="shared" ref="J56" si="19">H56+I56</f>
        <v>0</v>
      </c>
      <c r="K56" s="45"/>
    </row>
    <row r="57" spans="1:11" s="3" customFormat="1" ht="9" x14ac:dyDescent="0.15">
      <c r="A57" s="101"/>
      <c r="B57" s="25" t="s">
        <v>66</v>
      </c>
      <c r="C57" s="85"/>
      <c r="D57" s="98"/>
      <c r="E57" s="20"/>
      <c r="F57" s="20"/>
      <c r="G57" s="46"/>
      <c r="H57" s="54">
        <f>SUM(H53:H56)</f>
        <v>0</v>
      </c>
      <c r="I57" s="54">
        <f>SUM(I53:I56)</f>
        <v>0</v>
      </c>
      <c r="J57" s="21"/>
    </row>
    <row r="58" spans="1:11" s="3" customFormat="1" ht="9" x14ac:dyDescent="0.15">
      <c r="A58" s="102"/>
      <c r="B58" s="58"/>
      <c r="C58" s="58"/>
      <c r="D58" s="58"/>
      <c r="E58" s="58"/>
      <c r="F58" s="58"/>
      <c r="G58" s="56"/>
      <c r="H58" s="55"/>
      <c r="I58" s="57">
        <f>H57+I57</f>
        <v>0</v>
      </c>
      <c r="J58" s="59"/>
    </row>
    <row r="59" spans="1:11" s="3" customFormat="1" ht="9" x14ac:dyDescent="0.15">
      <c r="A59" s="103" t="s">
        <v>74</v>
      </c>
      <c r="B59" s="61" t="s">
        <v>107</v>
      </c>
      <c r="C59" s="67"/>
      <c r="D59" s="68"/>
      <c r="E59" s="68"/>
      <c r="F59" s="68"/>
      <c r="G59" s="69"/>
      <c r="H59" s="68"/>
      <c r="I59" s="68"/>
      <c r="J59" s="62"/>
    </row>
    <row r="60" spans="1:11" s="3" customFormat="1" ht="18" x14ac:dyDescent="0.15">
      <c r="A60" s="101" t="s">
        <v>132</v>
      </c>
      <c r="B60" s="78" t="s">
        <v>108</v>
      </c>
      <c r="C60" s="78" t="s">
        <v>12</v>
      </c>
      <c r="D60" s="78">
        <v>12</v>
      </c>
      <c r="E60" s="94"/>
      <c r="F60" s="94"/>
      <c r="G60" s="50">
        <f>E60+F60</f>
        <v>0</v>
      </c>
      <c r="H60" s="20">
        <f>TRUNC(E60*D60,2)</f>
        <v>0</v>
      </c>
      <c r="I60" s="33">
        <f>TRUNC(F60*D60,2)</f>
        <v>0</v>
      </c>
      <c r="J60" s="44">
        <f>H60+I60</f>
        <v>0</v>
      </c>
    </row>
    <row r="61" spans="1:11" s="3" customFormat="1" ht="9" x14ac:dyDescent="0.15">
      <c r="A61" s="101" t="s">
        <v>133</v>
      </c>
      <c r="B61" s="78" t="s">
        <v>109</v>
      </c>
      <c r="C61" s="78" t="s">
        <v>82</v>
      </c>
      <c r="D61" s="78">
        <v>8</v>
      </c>
      <c r="E61" s="94"/>
      <c r="F61" s="94"/>
      <c r="G61" s="50">
        <f t="shared" ref="G61:G62" si="20">E61+F61</f>
        <v>0</v>
      </c>
      <c r="H61" s="20">
        <f t="shared" ref="H61:H62" si="21">TRUNC(E61*D61,2)</f>
        <v>0</v>
      </c>
      <c r="I61" s="33">
        <f t="shared" ref="I61:I62" si="22">TRUNC(F61*D61,2)</f>
        <v>0</v>
      </c>
      <c r="J61" s="44">
        <f t="shared" ref="J61:J62" si="23">H61+I61</f>
        <v>0</v>
      </c>
    </row>
    <row r="62" spans="1:11" s="3" customFormat="1" ht="18" x14ac:dyDescent="0.15">
      <c r="A62" s="101" t="s">
        <v>134</v>
      </c>
      <c r="B62" s="78" t="s">
        <v>110</v>
      </c>
      <c r="C62" s="78" t="s">
        <v>78</v>
      </c>
      <c r="D62" s="78">
        <v>40</v>
      </c>
      <c r="E62" s="94"/>
      <c r="F62" s="94"/>
      <c r="G62" s="50">
        <f t="shared" si="20"/>
        <v>0</v>
      </c>
      <c r="H62" s="20">
        <f t="shared" si="21"/>
        <v>0</v>
      </c>
      <c r="I62" s="33">
        <f t="shared" si="22"/>
        <v>0</v>
      </c>
      <c r="J62" s="44">
        <f t="shared" si="23"/>
        <v>0</v>
      </c>
    </row>
    <row r="63" spans="1:11" s="3" customFormat="1" ht="18" x14ac:dyDescent="0.15">
      <c r="A63" s="101" t="s">
        <v>135</v>
      </c>
      <c r="B63" s="78" t="s">
        <v>111</v>
      </c>
      <c r="C63" s="78" t="s">
        <v>82</v>
      </c>
      <c r="D63" s="78">
        <v>1</v>
      </c>
      <c r="E63" s="94"/>
      <c r="F63" s="94"/>
      <c r="G63" s="50">
        <f>E63+F63</f>
        <v>0</v>
      </c>
      <c r="H63" s="20">
        <f>TRUNC(E63*D63,2)</f>
        <v>0</v>
      </c>
      <c r="I63" s="33">
        <f>TRUNC(F63*D63,2)</f>
        <v>0</v>
      </c>
      <c r="J63" s="44">
        <f>H63+I63</f>
        <v>0</v>
      </c>
    </row>
    <row r="64" spans="1:11" s="3" customFormat="1" ht="9" x14ac:dyDescent="0.15">
      <c r="A64" s="101" t="s">
        <v>136</v>
      </c>
      <c r="B64" s="78" t="s">
        <v>112</v>
      </c>
      <c r="C64" s="78" t="s">
        <v>12</v>
      </c>
      <c r="D64" s="78">
        <v>110</v>
      </c>
      <c r="E64" s="94"/>
      <c r="F64" s="94"/>
      <c r="G64" s="50">
        <f t="shared" ref="G64:G69" si="24">E64+F64</f>
        <v>0</v>
      </c>
      <c r="H64" s="20">
        <f t="shared" ref="H64:H69" si="25">TRUNC(E64*D64,2)</f>
        <v>0</v>
      </c>
      <c r="I64" s="33">
        <f t="shared" ref="I64:I69" si="26">TRUNC(F64*D64,2)</f>
        <v>0</v>
      </c>
      <c r="J64" s="44">
        <f t="shared" ref="J64:J69" si="27">H64+I64</f>
        <v>0</v>
      </c>
    </row>
    <row r="65" spans="1:10" s="3" customFormat="1" ht="18" x14ac:dyDescent="0.15">
      <c r="A65" s="101" t="s">
        <v>137</v>
      </c>
      <c r="B65" s="78" t="s">
        <v>113</v>
      </c>
      <c r="C65" s="78" t="s">
        <v>82</v>
      </c>
      <c r="D65" s="78">
        <v>4</v>
      </c>
      <c r="E65" s="94"/>
      <c r="F65" s="94"/>
      <c r="G65" s="50">
        <f t="shared" si="24"/>
        <v>0</v>
      </c>
      <c r="H65" s="20">
        <f t="shared" si="25"/>
        <v>0</v>
      </c>
      <c r="I65" s="33">
        <f t="shared" si="26"/>
        <v>0</v>
      </c>
      <c r="J65" s="44">
        <f t="shared" si="27"/>
        <v>0</v>
      </c>
    </row>
    <row r="66" spans="1:10" s="3" customFormat="1" ht="18" x14ac:dyDescent="0.15">
      <c r="A66" s="101" t="s">
        <v>138</v>
      </c>
      <c r="B66" s="78" t="s">
        <v>114</v>
      </c>
      <c r="C66" s="78" t="s">
        <v>78</v>
      </c>
      <c r="D66" s="78">
        <v>200</v>
      </c>
      <c r="E66" s="94"/>
      <c r="F66" s="94"/>
      <c r="G66" s="50">
        <f t="shared" si="24"/>
        <v>0</v>
      </c>
      <c r="H66" s="20">
        <f t="shared" si="25"/>
        <v>0</v>
      </c>
      <c r="I66" s="33">
        <f t="shared" si="26"/>
        <v>0</v>
      </c>
      <c r="J66" s="44">
        <f t="shared" si="27"/>
        <v>0</v>
      </c>
    </row>
    <row r="67" spans="1:10" s="3" customFormat="1" ht="18" x14ac:dyDescent="0.15">
      <c r="A67" s="101" t="s">
        <v>139</v>
      </c>
      <c r="B67" s="78" t="s">
        <v>115</v>
      </c>
      <c r="C67" s="78" t="s">
        <v>78</v>
      </c>
      <c r="D67" s="78">
        <v>600</v>
      </c>
      <c r="E67" s="94"/>
      <c r="F67" s="94"/>
      <c r="G67" s="50">
        <f t="shared" si="24"/>
        <v>0</v>
      </c>
      <c r="H67" s="20">
        <f t="shared" si="25"/>
        <v>0</v>
      </c>
      <c r="I67" s="33">
        <f t="shared" si="26"/>
        <v>0</v>
      </c>
      <c r="J67" s="44">
        <f t="shared" si="27"/>
        <v>0</v>
      </c>
    </row>
    <row r="68" spans="1:10" s="3" customFormat="1" ht="18" x14ac:dyDescent="0.15">
      <c r="A68" s="101" t="s">
        <v>140</v>
      </c>
      <c r="B68" s="78" t="s">
        <v>116</v>
      </c>
      <c r="C68" s="78" t="s">
        <v>82</v>
      </c>
      <c r="D68" s="78">
        <v>1</v>
      </c>
      <c r="E68" s="94"/>
      <c r="F68" s="94"/>
      <c r="G68" s="50">
        <f t="shared" si="24"/>
        <v>0</v>
      </c>
      <c r="H68" s="20">
        <f t="shared" si="25"/>
        <v>0</v>
      </c>
      <c r="I68" s="33">
        <f t="shared" si="26"/>
        <v>0</v>
      </c>
      <c r="J68" s="44">
        <f t="shared" si="27"/>
        <v>0</v>
      </c>
    </row>
    <row r="69" spans="1:10" s="3" customFormat="1" ht="18" x14ac:dyDescent="0.15">
      <c r="A69" s="101" t="s">
        <v>141</v>
      </c>
      <c r="B69" s="78" t="s">
        <v>117</v>
      </c>
      <c r="C69" s="78" t="s">
        <v>82</v>
      </c>
      <c r="D69" s="78">
        <v>1</v>
      </c>
      <c r="E69" s="94"/>
      <c r="F69" s="94"/>
      <c r="G69" s="50">
        <f t="shared" si="24"/>
        <v>0</v>
      </c>
      <c r="H69" s="20">
        <f t="shared" si="25"/>
        <v>0</v>
      </c>
      <c r="I69" s="33">
        <f t="shared" si="26"/>
        <v>0</v>
      </c>
      <c r="J69" s="44">
        <f t="shared" si="27"/>
        <v>0</v>
      </c>
    </row>
    <row r="70" spans="1:10" s="3" customFormat="1" ht="9" x14ac:dyDescent="0.15">
      <c r="A70" s="101"/>
      <c r="B70" s="25" t="s">
        <v>66</v>
      </c>
      <c r="C70" s="85"/>
      <c r="D70" s="98"/>
      <c r="E70" s="33"/>
      <c r="F70" s="33"/>
      <c r="G70" s="50"/>
      <c r="H70" s="54">
        <f>SUM(H60:H69)</f>
        <v>0</v>
      </c>
      <c r="I70" s="54">
        <f>SUM(I60:I69)</f>
        <v>0</v>
      </c>
      <c r="J70" s="21"/>
    </row>
    <row r="71" spans="1:10" s="3" customFormat="1" ht="9" x14ac:dyDescent="0.15">
      <c r="A71" s="102"/>
      <c r="B71" s="58"/>
      <c r="C71" s="58"/>
      <c r="D71" s="58"/>
      <c r="E71" s="58"/>
      <c r="F71" s="58"/>
      <c r="G71" s="56"/>
      <c r="H71" s="55"/>
      <c r="I71" s="57">
        <f>H70+I70</f>
        <v>0</v>
      </c>
      <c r="J71" s="59"/>
    </row>
    <row r="72" spans="1:10" s="3" customFormat="1" ht="9" x14ac:dyDescent="0.15">
      <c r="A72" s="103">
        <v>4</v>
      </c>
      <c r="B72" s="61" t="s">
        <v>83</v>
      </c>
      <c r="C72" s="67"/>
      <c r="D72" s="68"/>
      <c r="E72" s="68"/>
      <c r="F72" s="68"/>
      <c r="G72" s="69"/>
      <c r="H72" s="68"/>
      <c r="I72" s="68"/>
      <c r="J72" s="62"/>
    </row>
    <row r="73" spans="1:10" s="3" customFormat="1" ht="9" x14ac:dyDescent="0.15">
      <c r="A73" s="104" t="s">
        <v>18</v>
      </c>
      <c r="B73" s="78" t="s">
        <v>118</v>
      </c>
      <c r="C73" s="78" t="s">
        <v>12</v>
      </c>
      <c r="D73" s="78">
        <v>110</v>
      </c>
      <c r="E73" s="322"/>
      <c r="F73" s="323"/>
      <c r="G73" s="50">
        <f t="shared" ref="G73" si="28">E73+F73</f>
        <v>0</v>
      </c>
      <c r="H73" s="20">
        <f t="shared" ref="H73" si="29">TRUNC(E73*D73,2)</f>
        <v>0</v>
      </c>
      <c r="I73" s="33">
        <f t="shared" ref="I73" si="30">TRUNC(F73*D73,2)</f>
        <v>0</v>
      </c>
      <c r="J73" s="44">
        <f t="shared" ref="J73" si="31">H73+I73</f>
        <v>0</v>
      </c>
    </row>
    <row r="74" spans="1:10" s="3" customFormat="1" ht="9" x14ac:dyDescent="0.15">
      <c r="A74" s="104"/>
      <c r="B74" s="25" t="s">
        <v>66</v>
      </c>
      <c r="C74" s="85"/>
      <c r="D74" s="98"/>
      <c r="E74" s="33"/>
      <c r="F74" s="33"/>
      <c r="G74" s="50"/>
      <c r="H74" s="54">
        <f>SUM(H73:H73)</f>
        <v>0</v>
      </c>
      <c r="I74" s="54">
        <f>SUM(I73:I73)</f>
        <v>0</v>
      </c>
      <c r="J74" s="21"/>
    </row>
    <row r="75" spans="1:10" s="3" customFormat="1" ht="9" x14ac:dyDescent="0.15">
      <c r="A75" s="105"/>
      <c r="B75" s="24"/>
      <c r="C75" s="87"/>
      <c r="D75" s="58"/>
      <c r="E75" s="58"/>
      <c r="F75" s="58"/>
      <c r="G75" s="56"/>
      <c r="H75" s="55"/>
      <c r="I75" s="57">
        <f>H74+I74</f>
        <v>0</v>
      </c>
      <c r="J75" s="59"/>
    </row>
    <row r="76" spans="1:10" s="3" customFormat="1" ht="9" x14ac:dyDescent="0.15">
      <c r="A76" s="101"/>
      <c r="B76" s="51"/>
      <c r="C76" s="63"/>
      <c r="D76" s="94"/>
      <c r="E76" s="71"/>
      <c r="F76" s="71"/>
      <c r="G76" s="71"/>
      <c r="H76" s="71"/>
      <c r="I76" s="159"/>
      <c r="J76" s="70"/>
    </row>
    <row r="77" spans="1:10" s="3" customFormat="1" ht="8.25" customHeight="1" x14ac:dyDescent="0.15">
      <c r="A77" s="161"/>
      <c r="B77" s="22" t="s">
        <v>67</v>
      </c>
      <c r="C77" s="118"/>
      <c r="D77" s="119"/>
      <c r="E77" s="28"/>
      <c r="F77" s="28"/>
      <c r="G77" s="47"/>
      <c r="H77" s="36">
        <f>H30+H37+H50+H57+H70+H74</f>
        <v>0</v>
      </c>
      <c r="J77" s="29"/>
    </row>
    <row r="78" spans="1:10" s="3" customFormat="1" ht="8.25" customHeight="1" x14ac:dyDescent="0.15">
      <c r="A78" s="161"/>
      <c r="B78" s="22" t="s">
        <v>68</v>
      </c>
      <c r="C78" s="118"/>
      <c r="D78" s="119"/>
      <c r="E78" s="28"/>
      <c r="F78" s="28"/>
      <c r="G78" s="47"/>
      <c r="H78" s="28"/>
      <c r="I78" s="36">
        <f>I30+I37+I50+I57+I70+I74</f>
        <v>0</v>
      </c>
      <c r="J78" s="29"/>
    </row>
    <row r="79" spans="1:10" s="3" customFormat="1" ht="8.25" customHeight="1" x14ac:dyDescent="0.15">
      <c r="A79" s="324"/>
      <c r="B79" s="325"/>
      <c r="C79" s="157"/>
      <c r="D79" s="158"/>
      <c r="E79" s="159"/>
      <c r="F79" s="159"/>
      <c r="G79" s="159"/>
      <c r="H79" s="159"/>
      <c r="I79" s="159"/>
      <c r="J79" s="160"/>
    </row>
    <row r="80" spans="1:10" s="3" customFormat="1" ht="8.25" customHeight="1" x14ac:dyDescent="0.15">
      <c r="A80" s="162"/>
      <c r="B80" s="26" t="s">
        <v>69</v>
      </c>
      <c r="C80" s="140"/>
      <c r="D80" s="141"/>
      <c r="E80" s="27"/>
      <c r="F80" s="27"/>
      <c r="G80" s="48"/>
      <c r="H80" s="27"/>
      <c r="I80" s="27">
        <f>H77+I78</f>
        <v>0</v>
      </c>
      <c r="J80" s="38"/>
    </row>
    <row r="81" spans="1:10" s="3" customFormat="1" ht="8.25" customHeight="1" thickBot="1" x14ac:dyDescent="0.2">
      <c r="A81" s="324"/>
      <c r="B81" s="156"/>
      <c r="C81" s="157"/>
      <c r="D81" s="158"/>
      <c r="E81" s="159"/>
      <c r="F81" s="159"/>
      <c r="G81" s="159"/>
      <c r="H81" s="159"/>
      <c r="I81" s="159"/>
      <c r="J81" s="160"/>
    </row>
    <row r="82" spans="1:10" s="3" customFormat="1" ht="9" x14ac:dyDescent="0.15">
      <c r="A82" s="164"/>
      <c r="B82" s="110"/>
      <c r="C82" s="111"/>
      <c r="D82" s="112"/>
      <c r="E82" s="113"/>
      <c r="F82" s="113"/>
      <c r="G82" s="114"/>
      <c r="H82" s="115"/>
      <c r="I82" s="116"/>
      <c r="J82" s="117"/>
    </row>
    <row r="83" spans="1:10" s="3" customFormat="1" ht="9" x14ac:dyDescent="0.15">
      <c r="A83" s="161"/>
      <c r="B83" s="22" t="s">
        <v>31</v>
      </c>
      <c r="C83" s="118"/>
      <c r="D83" s="119"/>
      <c r="E83" s="28"/>
      <c r="F83" s="28"/>
      <c r="G83" s="47"/>
      <c r="H83" s="36"/>
      <c r="I83" s="23"/>
      <c r="J83" s="29"/>
    </row>
    <row r="84" spans="1:10" s="3" customFormat="1" ht="9" x14ac:dyDescent="0.15">
      <c r="A84" s="161"/>
      <c r="B84" s="22" t="s">
        <v>32</v>
      </c>
      <c r="C84" s="118"/>
      <c r="D84" s="119"/>
      <c r="E84" s="28"/>
      <c r="F84" s="28"/>
      <c r="G84" s="47"/>
      <c r="H84" s="36"/>
      <c r="I84" s="23"/>
      <c r="J84" s="29"/>
    </row>
    <row r="85" spans="1:10" s="3" customFormat="1" ht="9" x14ac:dyDescent="0.15">
      <c r="A85" s="161"/>
      <c r="B85" s="86" t="s">
        <v>33</v>
      </c>
      <c r="C85" s="99"/>
      <c r="D85" s="120">
        <v>0</v>
      </c>
      <c r="E85" s="121"/>
      <c r="F85" s="121"/>
      <c r="G85" s="122"/>
      <c r="H85" s="123"/>
      <c r="I85" s="123"/>
      <c r="J85" s="21"/>
    </row>
    <row r="86" spans="1:10" s="3" customFormat="1" ht="9" x14ac:dyDescent="0.15">
      <c r="A86" s="161"/>
      <c r="B86" s="86" t="s">
        <v>34</v>
      </c>
      <c r="C86" s="99"/>
      <c r="D86" s="120">
        <v>0</v>
      </c>
      <c r="E86" s="124"/>
      <c r="F86" s="121"/>
      <c r="G86" s="122"/>
      <c r="H86" s="123"/>
      <c r="I86" s="123"/>
      <c r="J86" s="21"/>
    </row>
    <row r="87" spans="1:10" s="3" customFormat="1" ht="9" x14ac:dyDescent="0.15">
      <c r="A87" s="161"/>
      <c r="B87" s="86" t="s">
        <v>35</v>
      </c>
      <c r="C87" s="99"/>
      <c r="D87" s="120">
        <v>0</v>
      </c>
      <c r="E87" s="125" t="s">
        <v>36</v>
      </c>
      <c r="F87" s="121"/>
      <c r="G87" s="122"/>
      <c r="H87" s="123"/>
      <c r="I87" s="123"/>
      <c r="J87" s="21"/>
    </row>
    <row r="88" spans="1:10" s="3" customFormat="1" ht="9" x14ac:dyDescent="0.15">
      <c r="A88" s="161"/>
      <c r="B88" s="86" t="s">
        <v>37</v>
      </c>
      <c r="C88" s="99"/>
      <c r="D88" s="120">
        <v>0</v>
      </c>
      <c r="E88" s="340"/>
      <c r="F88" s="341"/>
      <c r="G88" s="341"/>
      <c r="H88" s="341"/>
      <c r="I88" s="342"/>
      <c r="J88" s="21"/>
    </row>
    <row r="89" spans="1:10" s="3" customFormat="1" ht="9" x14ac:dyDescent="0.15">
      <c r="A89" s="161"/>
      <c r="B89" s="86" t="s">
        <v>38</v>
      </c>
      <c r="C89" s="99"/>
      <c r="D89" s="120">
        <v>0</v>
      </c>
      <c r="E89" s="343"/>
      <c r="F89" s="344"/>
      <c r="G89" s="344"/>
      <c r="H89" s="344"/>
      <c r="I89" s="345"/>
      <c r="J89" s="21"/>
    </row>
    <row r="90" spans="1:10" s="3" customFormat="1" ht="9" x14ac:dyDescent="0.15">
      <c r="A90" s="161"/>
      <c r="B90" s="86" t="s">
        <v>39</v>
      </c>
      <c r="C90" s="99"/>
      <c r="D90" s="126">
        <f>SUM(D91:D94)</f>
        <v>0</v>
      </c>
      <c r="E90" s="121"/>
      <c r="F90" s="121"/>
      <c r="G90" s="122"/>
      <c r="H90" s="123"/>
      <c r="I90" s="123"/>
      <c r="J90" s="21"/>
    </row>
    <row r="91" spans="1:10" s="3" customFormat="1" ht="9" x14ac:dyDescent="0.15">
      <c r="A91" s="161"/>
      <c r="B91" s="127" t="s">
        <v>40</v>
      </c>
      <c r="C91" s="99"/>
      <c r="D91" s="128">
        <v>0</v>
      </c>
      <c r="E91" s="121"/>
      <c r="F91" s="121"/>
      <c r="G91" s="122"/>
      <c r="H91" s="123"/>
      <c r="I91" s="123"/>
      <c r="J91" s="21"/>
    </row>
    <row r="92" spans="1:10" s="3" customFormat="1" ht="9" x14ac:dyDescent="0.15">
      <c r="A92" s="161"/>
      <c r="B92" s="127" t="s">
        <v>41</v>
      </c>
      <c r="C92" s="99"/>
      <c r="D92" s="128">
        <v>0</v>
      </c>
      <c r="E92" s="121"/>
      <c r="F92" s="121"/>
      <c r="G92" s="122"/>
      <c r="H92" s="123"/>
      <c r="I92" s="123"/>
      <c r="J92" s="21"/>
    </row>
    <row r="93" spans="1:10" s="3" customFormat="1" ht="18" x14ac:dyDescent="0.15">
      <c r="A93" s="161"/>
      <c r="B93" s="127" t="s">
        <v>42</v>
      </c>
      <c r="C93" s="99"/>
      <c r="D93" s="129">
        <v>0</v>
      </c>
      <c r="E93" s="121"/>
      <c r="F93" s="121"/>
      <c r="G93" s="122"/>
      <c r="H93" s="123"/>
      <c r="I93" s="123"/>
      <c r="J93" s="21"/>
    </row>
    <row r="94" spans="1:10" s="3" customFormat="1" ht="9" x14ac:dyDescent="0.15">
      <c r="A94" s="161"/>
      <c r="B94" s="130" t="s">
        <v>72</v>
      </c>
      <c r="C94" s="99"/>
      <c r="D94" s="129">
        <v>0</v>
      </c>
      <c r="E94" s="131"/>
      <c r="F94" s="121"/>
      <c r="G94" s="122"/>
      <c r="H94" s="123"/>
      <c r="I94" s="123"/>
      <c r="J94" s="21"/>
    </row>
    <row r="95" spans="1:10" s="3" customFormat="1" ht="9" x14ac:dyDescent="0.15">
      <c r="A95" s="161"/>
      <c r="B95" s="132"/>
      <c r="C95" s="99"/>
      <c r="D95" s="99"/>
      <c r="E95" s="121"/>
      <c r="F95" s="121"/>
      <c r="G95" s="122"/>
      <c r="H95" s="123"/>
      <c r="I95" s="123"/>
      <c r="J95" s="21"/>
    </row>
    <row r="96" spans="1:10" s="3" customFormat="1" ht="9" x14ac:dyDescent="0.15">
      <c r="A96" s="161"/>
      <c r="B96" s="133" t="s">
        <v>43</v>
      </c>
      <c r="C96" s="134"/>
      <c r="D96" s="135">
        <f>TRUNC(((((1+(D88+D85+D86)/100)*((1+D87/100))*((1+D89/100)))/((1-D90/100)))-1)*100,8)</f>
        <v>0</v>
      </c>
      <c r="E96" s="136"/>
      <c r="F96" s="136"/>
      <c r="G96" s="137"/>
      <c r="H96" s="138"/>
      <c r="I96" s="139"/>
      <c r="J96" s="29"/>
    </row>
    <row r="97" spans="1:10" s="3" customFormat="1" ht="9" x14ac:dyDescent="0.15">
      <c r="A97" s="161"/>
      <c r="B97" s="22"/>
      <c r="C97" s="118"/>
      <c r="D97" s="119"/>
      <c r="E97" s="28"/>
      <c r="F97" s="28"/>
      <c r="G97" s="47"/>
      <c r="H97" s="36"/>
      <c r="I97" s="23"/>
      <c r="J97" s="29"/>
    </row>
    <row r="98" spans="1:10" s="3" customFormat="1" ht="9" x14ac:dyDescent="0.15">
      <c r="A98" s="161"/>
      <c r="B98" s="22" t="s">
        <v>44</v>
      </c>
      <c r="C98" s="118"/>
      <c r="D98" s="119"/>
      <c r="E98" s="28"/>
      <c r="F98" s="28"/>
      <c r="G98" s="47"/>
      <c r="H98" s="36">
        <f>TRUNC((H77)*D96/100)</f>
        <v>0</v>
      </c>
      <c r="I98" s="23"/>
      <c r="J98" s="29"/>
    </row>
    <row r="99" spans="1:10" s="3" customFormat="1" ht="9" x14ac:dyDescent="0.15">
      <c r="A99" s="161"/>
      <c r="B99" s="22" t="s">
        <v>45</v>
      </c>
      <c r="C99" s="118"/>
      <c r="D99" s="119"/>
      <c r="E99" s="28"/>
      <c r="F99" s="28"/>
      <c r="G99" s="47"/>
      <c r="H99" s="28"/>
      <c r="I99" s="36">
        <f>TRUNC((I78)*D96/100)</f>
        <v>0</v>
      </c>
      <c r="J99" s="29"/>
    </row>
    <row r="100" spans="1:10" s="3" customFormat="1" ht="9" x14ac:dyDescent="0.15">
      <c r="A100" s="161"/>
      <c r="B100" s="22"/>
      <c r="C100" s="118"/>
      <c r="D100" s="119"/>
      <c r="E100" s="28"/>
      <c r="F100" s="28"/>
      <c r="G100" s="47"/>
      <c r="H100" s="36"/>
      <c r="I100" s="23"/>
      <c r="J100" s="29"/>
    </row>
    <row r="101" spans="1:10" s="3" customFormat="1" ht="9" x14ac:dyDescent="0.15">
      <c r="A101" s="162"/>
      <c r="B101" s="26" t="s">
        <v>46</v>
      </c>
      <c r="C101" s="140"/>
      <c r="D101" s="141"/>
      <c r="E101" s="27"/>
      <c r="F101" s="27"/>
      <c r="G101" s="48"/>
      <c r="H101" s="27"/>
      <c r="I101" s="27">
        <f>H98+I99</f>
        <v>0</v>
      </c>
      <c r="J101" s="38"/>
    </row>
    <row r="102" spans="1:10" s="3" customFormat="1" ht="9.75" thickBot="1" x14ac:dyDescent="0.2">
      <c r="A102" s="163"/>
      <c r="B102" s="30"/>
      <c r="C102" s="142"/>
      <c r="D102" s="143"/>
      <c r="E102" s="31"/>
      <c r="F102" s="31"/>
      <c r="G102" s="49"/>
      <c r="H102" s="31"/>
      <c r="I102" s="37"/>
      <c r="J102" s="32"/>
    </row>
    <row r="103" spans="1:10" s="3" customFormat="1" ht="9" x14ac:dyDescent="0.15">
      <c r="A103" s="101"/>
      <c r="B103" s="51"/>
      <c r="C103" s="63"/>
      <c r="D103" s="94"/>
      <c r="E103" s="71"/>
      <c r="F103" s="71"/>
      <c r="G103" s="71"/>
      <c r="H103" s="71"/>
      <c r="I103" s="109"/>
      <c r="J103" s="70"/>
    </row>
    <row r="104" spans="1:10" s="3" customFormat="1" ht="9.75" thickBot="1" x14ac:dyDescent="0.2">
      <c r="A104" s="163"/>
      <c r="B104" s="30"/>
      <c r="C104" s="142"/>
      <c r="D104" s="143"/>
      <c r="E104" s="31"/>
      <c r="F104" s="31"/>
      <c r="G104" s="49"/>
      <c r="H104" s="31"/>
      <c r="I104" s="37"/>
      <c r="J104" s="32"/>
    </row>
    <row r="105" spans="1:10" s="3" customFormat="1" ht="10.5" customHeight="1" thickBot="1" x14ac:dyDescent="0.2">
      <c r="A105" s="165"/>
      <c r="C105" s="144"/>
      <c r="D105" s="145"/>
      <c r="E105" s="18"/>
      <c r="F105" s="18"/>
      <c r="G105" s="146"/>
      <c r="H105" s="18"/>
      <c r="I105" s="147"/>
      <c r="J105" s="18"/>
    </row>
    <row r="106" spans="1:10" s="3" customFormat="1" ht="15" x14ac:dyDescent="0.25">
      <c r="A106" s="166"/>
      <c r="B106" s="148" t="s">
        <v>63</v>
      </c>
      <c r="C106" s="149"/>
      <c r="D106" s="150"/>
      <c r="E106" s="151"/>
      <c r="F106" s="151"/>
      <c r="G106" s="152"/>
      <c r="H106" s="153"/>
      <c r="I106" s="154"/>
      <c r="J106" s="155"/>
    </row>
    <row r="107" spans="1:10" s="3" customFormat="1" ht="9" x14ac:dyDescent="0.15">
      <c r="A107" s="161"/>
      <c r="B107" s="22"/>
      <c r="C107" s="118"/>
      <c r="D107" s="119"/>
      <c r="E107" s="28"/>
      <c r="F107" s="28"/>
      <c r="G107" s="47"/>
      <c r="H107" s="36"/>
      <c r="I107" s="23"/>
      <c r="J107" s="29"/>
    </row>
    <row r="108" spans="1:10" s="3" customFormat="1" ht="9" x14ac:dyDescent="0.15">
      <c r="A108" s="161"/>
      <c r="B108" s="22" t="s">
        <v>48</v>
      </c>
      <c r="C108" s="118"/>
      <c r="D108" s="119"/>
      <c r="E108" s="28"/>
      <c r="F108" s="28"/>
      <c r="G108" s="47"/>
      <c r="H108" s="36">
        <f>H77+H98</f>
        <v>0</v>
      </c>
      <c r="I108" s="23"/>
      <c r="J108" s="29"/>
    </row>
    <row r="109" spans="1:10" s="3" customFormat="1" ht="9" x14ac:dyDescent="0.15">
      <c r="A109" s="161"/>
      <c r="B109" s="22" t="s">
        <v>49</v>
      </c>
      <c r="C109" s="118"/>
      <c r="D109" s="119"/>
      <c r="E109" s="28"/>
      <c r="F109" s="28"/>
      <c r="G109" s="47"/>
      <c r="H109" s="28"/>
      <c r="I109" s="36">
        <f>I78+I99</f>
        <v>0</v>
      </c>
      <c r="J109" s="29"/>
    </row>
    <row r="110" spans="1:10" s="3" customFormat="1" ht="9" x14ac:dyDescent="0.15">
      <c r="A110" s="161"/>
      <c r="B110" s="22"/>
      <c r="C110" s="118"/>
      <c r="D110" s="119"/>
      <c r="E110" s="28"/>
      <c r="F110" s="28"/>
      <c r="G110" s="47"/>
      <c r="H110" s="36"/>
      <c r="I110" s="23"/>
      <c r="J110" s="29"/>
    </row>
    <row r="111" spans="1:10" s="3" customFormat="1" ht="9.75" thickBot="1" x14ac:dyDescent="0.2">
      <c r="A111" s="167"/>
      <c r="B111" s="168" t="s">
        <v>47</v>
      </c>
      <c r="C111" s="169"/>
      <c r="D111" s="170"/>
      <c r="E111" s="171"/>
      <c r="F111" s="171"/>
      <c r="G111" s="172"/>
      <c r="H111" s="171"/>
      <c r="I111" s="171">
        <f>H108+I109</f>
        <v>0</v>
      </c>
      <c r="J111" s="173"/>
    </row>
    <row r="112" spans="1:10" s="3" customFormat="1" x14ac:dyDescent="0.2">
      <c r="A112" s="10"/>
      <c r="B112" s="10"/>
      <c r="C112" s="9"/>
      <c r="D112" s="108"/>
      <c r="E112" s="80"/>
      <c r="F112" s="8"/>
      <c r="G112" s="8"/>
      <c r="H112" s="8"/>
      <c r="I112" s="17"/>
      <c r="J112" s="8"/>
    </row>
    <row r="113" spans="1:10" s="3" customFormat="1" x14ac:dyDescent="0.2">
      <c r="A113" s="10"/>
      <c r="B113" s="10"/>
      <c r="C113" s="9"/>
      <c r="D113" s="108"/>
      <c r="E113" s="80"/>
      <c r="F113" s="8"/>
      <c r="G113" s="8"/>
      <c r="H113" s="8"/>
      <c r="I113" s="17"/>
      <c r="J113" s="8"/>
    </row>
    <row r="114" spans="1:10" s="3" customFormat="1" x14ac:dyDescent="0.2">
      <c r="A114" s="10"/>
      <c r="B114" s="10"/>
      <c r="C114" s="9"/>
      <c r="D114" s="108"/>
      <c r="E114" s="80"/>
      <c r="F114" s="8"/>
      <c r="G114" s="8"/>
      <c r="H114" s="8"/>
      <c r="I114" s="17"/>
      <c r="J114" s="8"/>
    </row>
    <row r="115" spans="1:10" s="3" customFormat="1" x14ac:dyDescent="0.2">
      <c r="A115" s="10"/>
      <c r="B115" s="10"/>
      <c r="C115" s="9"/>
      <c r="D115" s="108"/>
      <c r="E115" s="80"/>
      <c r="F115" s="8"/>
      <c r="G115" s="8"/>
      <c r="H115" s="8"/>
      <c r="I115" s="17"/>
      <c r="J115" s="8"/>
    </row>
    <row r="116" spans="1:10" s="3" customFormat="1" x14ac:dyDescent="0.2">
      <c r="A116" s="10"/>
      <c r="B116" s="10"/>
      <c r="C116" s="9"/>
      <c r="D116" s="108"/>
      <c r="E116" s="80"/>
      <c r="F116" s="8"/>
      <c r="G116" s="8"/>
      <c r="H116" s="8"/>
      <c r="I116" s="17"/>
      <c r="J116" s="8"/>
    </row>
    <row r="117" spans="1:10" s="3" customFormat="1" x14ac:dyDescent="0.2">
      <c r="A117" s="10"/>
      <c r="B117" s="10"/>
      <c r="C117" s="9"/>
      <c r="D117" s="108"/>
      <c r="E117" s="80"/>
      <c r="F117" s="8"/>
      <c r="G117" s="8"/>
      <c r="H117" s="8"/>
      <c r="I117" s="17"/>
      <c r="J117" s="8"/>
    </row>
    <row r="118" spans="1:10" s="3" customFormat="1" x14ac:dyDescent="0.2">
      <c r="A118" s="10"/>
      <c r="B118" s="10"/>
      <c r="C118" s="9"/>
      <c r="D118" s="346"/>
      <c r="E118" s="346"/>
      <c r="F118" s="346"/>
      <c r="G118" s="346"/>
      <c r="H118" s="8"/>
      <c r="I118" s="17"/>
      <c r="J118" s="8"/>
    </row>
    <row r="119" spans="1:10" s="3" customFormat="1" x14ac:dyDescent="0.2">
      <c r="A119" s="10"/>
      <c r="B119" s="10"/>
      <c r="C119" s="9"/>
      <c r="D119" s="335" t="s">
        <v>75</v>
      </c>
      <c r="E119" s="335"/>
      <c r="F119" s="335"/>
      <c r="G119" s="335"/>
      <c r="H119" s="8"/>
      <c r="I119" s="17"/>
      <c r="J119" s="8"/>
    </row>
    <row r="120" spans="1:10" s="3" customFormat="1" x14ac:dyDescent="0.2">
      <c r="A120" s="10"/>
      <c r="B120" s="10"/>
      <c r="C120" s="9"/>
      <c r="D120" s="335" t="s">
        <v>76</v>
      </c>
      <c r="E120" s="335"/>
      <c r="F120" s="335"/>
      <c r="G120" s="335"/>
      <c r="H120" s="8"/>
      <c r="I120" s="17"/>
      <c r="J120" s="8"/>
    </row>
    <row r="121" spans="1:10" s="3" customFormat="1" x14ac:dyDescent="0.2">
      <c r="A121" s="10"/>
      <c r="B121" s="10"/>
      <c r="C121" s="9"/>
      <c r="D121" s="108"/>
      <c r="E121" s="80"/>
      <c r="F121" s="8"/>
      <c r="G121" s="8"/>
      <c r="H121" s="8"/>
      <c r="I121" s="17"/>
      <c r="J121" s="8"/>
    </row>
    <row r="122" spans="1:10" s="3" customFormat="1" x14ac:dyDescent="0.2">
      <c r="A122" s="10"/>
      <c r="B122" s="10"/>
      <c r="C122" s="9"/>
      <c r="D122" s="108"/>
      <c r="E122" s="80"/>
      <c r="F122" s="8"/>
      <c r="G122" s="8"/>
      <c r="H122" s="8"/>
      <c r="I122" s="17"/>
      <c r="J122" s="8"/>
    </row>
    <row r="123" spans="1:10" s="3" customFormat="1" x14ac:dyDescent="0.2">
      <c r="A123" s="10"/>
      <c r="B123" s="10"/>
      <c r="C123" s="9"/>
      <c r="D123" s="108"/>
      <c r="E123" s="80"/>
      <c r="F123" s="8"/>
      <c r="G123" s="8"/>
      <c r="H123" s="8"/>
      <c r="I123" s="17"/>
      <c r="J123" s="8"/>
    </row>
    <row r="124" spans="1:10" s="3" customFormat="1" x14ac:dyDescent="0.2">
      <c r="A124" s="10"/>
      <c r="B124" s="10"/>
      <c r="C124" s="9"/>
      <c r="D124" s="108"/>
      <c r="E124" s="80"/>
      <c r="F124" s="8"/>
      <c r="G124" s="8"/>
      <c r="H124" s="8"/>
      <c r="I124" s="17"/>
      <c r="J124" s="8"/>
    </row>
    <row r="125" spans="1:10" s="3" customFormat="1" x14ac:dyDescent="0.2">
      <c r="A125" s="10"/>
      <c r="B125" s="10"/>
      <c r="C125" s="9"/>
      <c r="D125" s="108"/>
      <c r="E125" s="80"/>
      <c r="F125" s="8"/>
      <c r="G125" s="8"/>
      <c r="H125" s="8"/>
      <c r="I125" s="17"/>
      <c r="J125" s="8"/>
    </row>
    <row r="126" spans="1:10" s="3" customFormat="1" x14ac:dyDescent="0.2">
      <c r="A126" s="10"/>
      <c r="B126" s="10"/>
      <c r="C126" s="9"/>
      <c r="D126" s="108"/>
      <c r="E126" s="80"/>
      <c r="F126" s="8"/>
      <c r="G126" s="8"/>
      <c r="H126" s="8"/>
      <c r="I126" s="17"/>
      <c r="J126" s="8"/>
    </row>
    <row r="127" spans="1:10" s="3" customFormat="1" x14ac:dyDescent="0.2">
      <c r="A127" s="10"/>
      <c r="B127" s="10"/>
      <c r="C127" s="9"/>
      <c r="D127" s="108"/>
      <c r="E127" s="80"/>
      <c r="F127" s="8"/>
      <c r="G127" s="8"/>
      <c r="H127" s="8"/>
      <c r="I127" s="17"/>
      <c r="J127" s="8"/>
    </row>
    <row r="128" spans="1:10" s="3" customFormat="1" x14ac:dyDescent="0.2">
      <c r="A128" s="10"/>
      <c r="B128" s="10"/>
      <c r="C128" s="9"/>
      <c r="D128" s="108"/>
      <c r="E128" s="80"/>
      <c r="F128" s="8"/>
      <c r="G128" s="8"/>
      <c r="H128" s="8"/>
      <c r="I128" s="17"/>
      <c r="J128" s="8"/>
    </row>
    <row r="129" spans="1:10" s="3" customFormat="1" x14ac:dyDescent="0.2">
      <c r="A129" s="10"/>
      <c r="B129" s="10"/>
      <c r="C129" s="9"/>
      <c r="D129" s="108"/>
      <c r="E129" s="80"/>
      <c r="F129" s="8"/>
      <c r="G129" s="8"/>
      <c r="H129" s="8"/>
      <c r="I129" s="17"/>
      <c r="J129" s="8"/>
    </row>
    <row r="130" spans="1:10" s="3" customFormat="1" x14ac:dyDescent="0.2">
      <c r="A130" s="10"/>
      <c r="B130" s="10"/>
      <c r="C130" s="9"/>
      <c r="D130" s="108"/>
      <c r="E130" s="80"/>
      <c r="F130" s="8"/>
      <c r="G130" s="8"/>
      <c r="H130" s="8"/>
      <c r="I130" s="17"/>
      <c r="J130" s="8"/>
    </row>
    <row r="131" spans="1:10" s="3" customFormat="1" x14ac:dyDescent="0.2">
      <c r="A131" s="10"/>
      <c r="B131" s="10"/>
      <c r="C131" s="9"/>
      <c r="D131" s="108"/>
      <c r="E131" s="80"/>
      <c r="F131" s="8"/>
      <c r="G131" s="8"/>
      <c r="H131" s="8"/>
      <c r="I131" s="17"/>
      <c r="J131" s="8"/>
    </row>
    <row r="132" spans="1:10" s="3" customFormat="1" x14ac:dyDescent="0.2">
      <c r="A132" s="10"/>
      <c r="B132" s="10"/>
      <c r="C132" s="9"/>
      <c r="D132" s="108"/>
      <c r="E132" s="80"/>
      <c r="F132" s="8"/>
      <c r="G132" s="8"/>
      <c r="H132" s="8"/>
      <c r="I132" s="17"/>
      <c r="J132" s="8"/>
    </row>
    <row r="133" spans="1:10" s="3" customFormat="1" x14ac:dyDescent="0.2">
      <c r="A133" s="10"/>
      <c r="B133" s="10"/>
      <c r="C133" s="9"/>
      <c r="D133" s="108"/>
      <c r="E133" s="80"/>
      <c r="F133" s="8"/>
      <c r="G133" s="8"/>
      <c r="H133" s="8"/>
      <c r="I133" s="17"/>
      <c r="J133" s="8"/>
    </row>
    <row r="134" spans="1:10" s="3" customFormat="1" x14ac:dyDescent="0.2">
      <c r="A134" s="10"/>
      <c r="B134" s="10"/>
      <c r="C134" s="9"/>
      <c r="D134" s="108"/>
      <c r="E134" s="80"/>
      <c r="F134" s="8"/>
      <c r="G134" s="8"/>
      <c r="H134" s="8"/>
      <c r="I134" s="17"/>
      <c r="J134" s="8"/>
    </row>
    <row r="135" spans="1:10" s="3" customFormat="1" x14ac:dyDescent="0.2">
      <c r="A135" s="10"/>
      <c r="B135" s="10"/>
      <c r="C135" s="9"/>
      <c r="D135" s="108"/>
      <c r="E135" s="80"/>
      <c r="F135" s="8"/>
      <c r="G135" s="8"/>
      <c r="H135" s="8"/>
      <c r="I135" s="17"/>
      <c r="J135" s="8"/>
    </row>
    <row r="136" spans="1:10" s="3" customFormat="1" x14ac:dyDescent="0.2">
      <c r="A136" s="10"/>
      <c r="B136" s="10"/>
      <c r="C136" s="9"/>
      <c r="D136" s="108"/>
      <c r="E136" s="80"/>
      <c r="F136" s="8"/>
      <c r="G136" s="8"/>
      <c r="H136" s="8"/>
      <c r="I136" s="17"/>
      <c r="J136" s="8"/>
    </row>
    <row r="137" spans="1:10" s="3" customFormat="1" x14ac:dyDescent="0.2">
      <c r="A137" s="10"/>
      <c r="B137" s="10"/>
      <c r="C137" s="9"/>
      <c r="D137" s="108"/>
      <c r="E137" s="80"/>
      <c r="F137" s="8"/>
      <c r="G137" s="8"/>
      <c r="H137" s="8"/>
      <c r="I137" s="17"/>
      <c r="J137" s="8"/>
    </row>
    <row r="138" spans="1:10" s="3" customFormat="1" x14ac:dyDescent="0.2">
      <c r="A138" s="10"/>
      <c r="B138" s="10"/>
      <c r="C138" s="9"/>
      <c r="D138" s="108"/>
      <c r="E138" s="80"/>
      <c r="F138" s="8"/>
      <c r="G138" s="8"/>
      <c r="H138" s="8"/>
      <c r="I138" s="17"/>
      <c r="J138" s="8"/>
    </row>
    <row r="139" spans="1:10" s="3" customFormat="1" x14ac:dyDescent="0.2">
      <c r="A139" s="10"/>
      <c r="B139" s="10"/>
      <c r="C139" s="9"/>
      <c r="D139" s="108"/>
      <c r="E139" s="80"/>
      <c r="F139" s="8"/>
      <c r="G139" s="8"/>
      <c r="H139" s="8"/>
      <c r="I139" s="17"/>
      <c r="J139" s="8"/>
    </row>
    <row r="140" spans="1:10" s="3" customFormat="1" x14ac:dyDescent="0.2">
      <c r="A140" s="10"/>
      <c r="B140" s="10"/>
      <c r="C140" s="9"/>
      <c r="D140" s="108"/>
      <c r="E140" s="80"/>
      <c r="F140" s="8"/>
      <c r="G140" s="8"/>
      <c r="H140" s="8"/>
      <c r="I140" s="17"/>
      <c r="J140" s="8"/>
    </row>
    <row r="141" spans="1:10" s="3" customFormat="1" x14ac:dyDescent="0.2">
      <c r="A141" s="10"/>
      <c r="B141" s="10"/>
      <c r="C141" s="9"/>
      <c r="D141" s="108"/>
      <c r="E141" s="80"/>
      <c r="F141" s="8"/>
      <c r="G141" s="8"/>
      <c r="H141" s="8"/>
      <c r="I141" s="17"/>
      <c r="J141" s="8"/>
    </row>
    <row r="142" spans="1:10" s="3" customFormat="1" x14ac:dyDescent="0.2">
      <c r="A142" s="10"/>
      <c r="B142" s="10"/>
      <c r="C142" s="9"/>
      <c r="D142" s="108"/>
      <c r="E142" s="80"/>
      <c r="F142" s="8"/>
      <c r="G142" s="8"/>
      <c r="H142" s="8"/>
      <c r="I142" s="17"/>
      <c r="J142" s="8"/>
    </row>
    <row r="143" spans="1:10" s="3" customFormat="1" x14ac:dyDescent="0.2">
      <c r="A143" s="10"/>
      <c r="B143" s="10"/>
      <c r="C143" s="9"/>
      <c r="D143" s="108"/>
      <c r="E143" s="80"/>
      <c r="F143" s="8"/>
      <c r="G143" s="8"/>
      <c r="H143" s="8"/>
      <c r="I143" s="17"/>
      <c r="J143" s="8"/>
    </row>
    <row r="144" spans="1:10" s="3" customFormat="1" x14ac:dyDescent="0.2">
      <c r="A144" s="10"/>
      <c r="B144" s="10"/>
      <c r="C144" s="9"/>
      <c r="D144" s="108"/>
      <c r="E144" s="80"/>
      <c r="F144" s="8"/>
      <c r="G144" s="8"/>
      <c r="H144" s="8"/>
      <c r="I144" s="17"/>
      <c r="J144" s="8"/>
    </row>
    <row r="145" spans="1:11" s="3" customFormat="1" x14ac:dyDescent="0.2">
      <c r="A145" s="10"/>
      <c r="B145" s="10"/>
      <c r="C145" s="9"/>
      <c r="D145" s="108"/>
      <c r="E145" s="80"/>
      <c r="F145" s="8"/>
      <c r="G145" s="8"/>
      <c r="H145" s="8"/>
      <c r="I145" s="17"/>
      <c r="J145" s="8"/>
    </row>
    <row r="146" spans="1:11" s="3" customFormat="1" x14ac:dyDescent="0.2">
      <c r="A146" s="10"/>
      <c r="B146" s="10"/>
      <c r="C146" s="9"/>
      <c r="D146" s="108"/>
      <c r="E146" s="80"/>
      <c r="F146" s="8"/>
      <c r="G146" s="8"/>
      <c r="H146" s="8"/>
      <c r="I146" s="17"/>
      <c r="J146" s="8"/>
    </row>
    <row r="147" spans="1:11" s="3" customFormat="1" x14ac:dyDescent="0.2">
      <c r="A147" s="10"/>
      <c r="B147" s="10"/>
      <c r="C147" s="9"/>
      <c r="D147" s="108"/>
      <c r="E147" s="80"/>
      <c r="F147" s="8"/>
      <c r="G147" s="8"/>
      <c r="H147" s="8"/>
      <c r="I147" s="17"/>
      <c r="J147" s="8"/>
    </row>
    <row r="148" spans="1:11" s="3" customFormat="1" x14ac:dyDescent="0.2">
      <c r="A148" s="10"/>
      <c r="B148" s="10"/>
      <c r="C148" s="9"/>
      <c r="D148" s="108"/>
      <c r="E148" s="80"/>
      <c r="F148" s="8"/>
      <c r="G148" s="8"/>
      <c r="H148" s="8"/>
      <c r="I148" s="17"/>
      <c r="J148" s="8"/>
    </row>
    <row r="149" spans="1:11" s="3" customFormat="1" x14ac:dyDescent="0.2">
      <c r="A149" s="10"/>
      <c r="B149" s="10"/>
      <c r="C149" s="9"/>
      <c r="D149" s="108"/>
      <c r="E149" s="80"/>
      <c r="F149" s="8"/>
      <c r="G149" s="8"/>
      <c r="H149" s="8"/>
      <c r="I149" s="17"/>
      <c r="J149" s="8"/>
    </row>
    <row r="150" spans="1:11" s="3" customFormat="1" x14ac:dyDescent="0.2">
      <c r="A150" s="10"/>
      <c r="B150" s="10"/>
      <c r="C150" s="9"/>
      <c r="D150" s="108"/>
      <c r="E150" s="80"/>
      <c r="F150" s="8"/>
      <c r="G150" s="8"/>
      <c r="H150" s="8"/>
      <c r="I150" s="17"/>
      <c r="J150" s="8"/>
    </row>
    <row r="151" spans="1:11" s="7" customFormat="1" x14ac:dyDescent="0.2">
      <c r="A151" s="10"/>
      <c r="B151" s="10"/>
      <c r="C151" s="9"/>
      <c r="D151" s="108"/>
      <c r="E151" s="80"/>
      <c r="F151" s="8"/>
      <c r="G151" s="8"/>
      <c r="H151" s="8"/>
      <c r="I151" s="17"/>
      <c r="J151" s="8"/>
      <c r="K151" s="3"/>
    </row>
    <row r="152" spans="1:11" s="3" customFormat="1" x14ac:dyDescent="0.2">
      <c r="A152" s="10"/>
      <c r="B152" s="10"/>
      <c r="C152" s="9"/>
      <c r="D152" s="108"/>
      <c r="E152" s="80"/>
      <c r="F152" s="8"/>
      <c r="G152" s="8"/>
      <c r="H152" s="8"/>
      <c r="I152" s="17"/>
      <c r="J152" s="8"/>
    </row>
    <row r="153" spans="1:11" s="15" customFormat="1" x14ac:dyDescent="0.2">
      <c r="A153" s="10"/>
      <c r="B153" s="10"/>
      <c r="C153" s="9"/>
      <c r="D153" s="108"/>
      <c r="E153" s="80"/>
      <c r="F153" s="8"/>
      <c r="G153" s="8"/>
      <c r="H153" s="8"/>
      <c r="I153" s="17"/>
      <c r="J153" s="8"/>
      <c r="K153" s="3"/>
    </row>
    <row r="154" spans="1:11" s="3" customFormat="1" x14ac:dyDescent="0.2">
      <c r="A154" s="10"/>
      <c r="B154" s="10"/>
      <c r="C154" s="9"/>
      <c r="D154" s="108"/>
      <c r="E154" s="80"/>
      <c r="F154" s="8"/>
      <c r="G154" s="8"/>
      <c r="H154" s="8"/>
      <c r="I154" s="17"/>
      <c r="J154" s="8"/>
    </row>
    <row r="155" spans="1:11" s="3" customFormat="1" x14ac:dyDescent="0.2">
      <c r="A155" s="10"/>
      <c r="B155" s="10"/>
      <c r="C155" s="9"/>
      <c r="D155" s="108"/>
      <c r="E155" s="80"/>
      <c r="F155" s="8"/>
      <c r="G155" s="8"/>
      <c r="H155" s="8"/>
      <c r="I155" s="17"/>
      <c r="J155" s="8"/>
    </row>
    <row r="156" spans="1:11" s="3" customFormat="1" x14ac:dyDescent="0.2">
      <c r="A156" s="10"/>
      <c r="B156" s="10"/>
      <c r="C156" s="9"/>
      <c r="D156" s="108"/>
      <c r="E156" s="80"/>
      <c r="F156" s="8"/>
      <c r="G156" s="8"/>
      <c r="H156" s="8"/>
      <c r="I156" s="17"/>
      <c r="J156" s="8"/>
    </row>
    <row r="157" spans="1:11" s="3" customFormat="1" x14ac:dyDescent="0.2">
      <c r="A157" s="10"/>
      <c r="B157" s="10"/>
      <c r="C157" s="9"/>
      <c r="D157" s="108"/>
      <c r="E157" s="80"/>
      <c r="F157" s="8"/>
      <c r="G157" s="8"/>
      <c r="H157" s="8"/>
      <c r="I157" s="17"/>
      <c r="J157" s="8"/>
    </row>
    <row r="158" spans="1:11" s="3" customFormat="1" x14ac:dyDescent="0.2">
      <c r="A158" s="10"/>
      <c r="B158" s="10"/>
      <c r="C158" s="9"/>
      <c r="D158" s="108"/>
      <c r="E158" s="80"/>
      <c r="F158" s="8"/>
      <c r="G158" s="8"/>
      <c r="H158" s="8"/>
      <c r="I158" s="17"/>
      <c r="J158" s="8"/>
    </row>
    <row r="159" spans="1:11" s="3" customFormat="1" x14ac:dyDescent="0.2">
      <c r="A159" s="10"/>
      <c r="B159" s="10"/>
      <c r="C159" s="9"/>
      <c r="D159" s="108"/>
      <c r="E159" s="80"/>
      <c r="F159" s="8"/>
      <c r="G159" s="8"/>
      <c r="H159" s="8"/>
      <c r="I159" s="17"/>
      <c r="J159" s="8"/>
    </row>
    <row r="160" spans="1:11" s="3" customFormat="1" x14ac:dyDescent="0.2">
      <c r="A160" s="10"/>
      <c r="B160" s="10"/>
      <c r="C160" s="9"/>
      <c r="D160" s="108"/>
      <c r="E160" s="80"/>
      <c r="F160" s="8"/>
      <c r="G160" s="8"/>
      <c r="H160" s="8"/>
      <c r="I160" s="17"/>
      <c r="J160" s="8"/>
    </row>
    <row r="161" spans="1:11" s="7" customFormat="1" x14ac:dyDescent="0.2">
      <c r="A161" s="10"/>
      <c r="B161" s="10"/>
      <c r="C161" s="9"/>
      <c r="D161" s="108"/>
      <c r="E161" s="80"/>
      <c r="F161" s="8"/>
      <c r="G161" s="8"/>
      <c r="H161" s="8"/>
      <c r="I161" s="17"/>
      <c r="J161" s="8"/>
      <c r="K161" s="3"/>
    </row>
    <row r="162" spans="1:11" s="3" customFormat="1" x14ac:dyDescent="0.2">
      <c r="A162" s="10"/>
      <c r="B162" s="10"/>
      <c r="C162" s="9"/>
      <c r="D162" s="108"/>
      <c r="E162" s="80"/>
      <c r="F162" s="8"/>
      <c r="G162" s="8"/>
      <c r="H162" s="8"/>
      <c r="I162" s="17"/>
      <c r="J162" s="8"/>
    </row>
    <row r="163" spans="1:11" s="15" customFormat="1" x14ac:dyDescent="0.2">
      <c r="A163" s="10"/>
      <c r="B163" s="10"/>
      <c r="C163" s="9"/>
      <c r="D163" s="108"/>
      <c r="E163" s="80"/>
      <c r="F163" s="8"/>
      <c r="G163" s="8"/>
      <c r="H163" s="8"/>
      <c r="I163" s="17"/>
      <c r="J163" s="8"/>
      <c r="K163" s="3"/>
    </row>
    <row r="164" spans="1:11" s="3" customFormat="1" x14ac:dyDescent="0.2">
      <c r="A164" s="10"/>
      <c r="B164" s="10"/>
      <c r="C164" s="9"/>
      <c r="D164" s="108"/>
      <c r="E164" s="80"/>
      <c r="F164" s="8"/>
      <c r="G164" s="8"/>
      <c r="H164" s="8"/>
      <c r="I164" s="17"/>
      <c r="J164" s="8"/>
    </row>
    <row r="165" spans="1:11" s="3" customFormat="1" x14ac:dyDescent="0.2">
      <c r="A165" s="10"/>
      <c r="B165" s="10"/>
      <c r="C165" s="9"/>
      <c r="D165" s="108"/>
      <c r="E165" s="80"/>
      <c r="F165" s="8"/>
      <c r="G165" s="8"/>
      <c r="H165" s="8"/>
      <c r="I165" s="17"/>
      <c r="J165" s="8"/>
    </row>
    <row r="166" spans="1:11" s="3" customFormat="1" x14ac:dyDescent="0.2">
      <c r="A166" s="10"/>
      <c r="B166" s="10"/>
      <c r="C166" s="9"/>
      <c r="D166" s="108"/>
      <c r="E166" s="80"/>
      <c r="F166" s="8"/>
      <c r="G166" s="8"/>
      <c r="H166" s="8"/>
      <c r="I166" s="17"/>
      <c r="J166" s="8"/>
    </row>
    <row r="167" spans="1:11" s="3" customFormat="1" x14ac:dyDescent="0.2">
      <c r="A167" s="10"/>
      <c r="B167" s="10"/>
      <c r="C167" s="9"/>
      <c r="D167" s="108"/>
      <c r="E167" s="80"/>
      <c r="F167" s="8"/>
      <c r="G167" s="8"/>
      <c r="H167" s="8"/>
      <c r="I167" s="17"/>
      <c r="J167" s="8"/>
    </row>
    <row r="168" spans="1:11" s="3" customFormat="1" x14ac:dyDescent="0.2">
      <c r="A168" s="10"/>
      <c r="B168" s="10"/>
      <c r="C168" s="9"/>
      <c r="D168" s="108"/>
      <c r="E168" s="80"/>
      <c r="F168" s="8"/>
      <c r="G168" s="8"/>
      <c r="H168" s="8"/>
      <c r="I168" s="17"/>
      <c r="J168" s="8"/>
    </row>
    <row r="169" spans="1:11" s="3" customFormat="1" x14ac:dyDescent="0.2">
      <c r="A169" s="10"/>
      <c r="B169" s="10"/>
      <c r="C169" s="9"/>
      <c r="D169" s="108"/>
      <c r="E169" s="80"/>
      <c r="F169" s="8"/>
      <c r="G169" s="8"/>
      <c r="H169" s="8"/>
      <c r="I169" s="17"/>
      <c r="J169" s="8"/>
    </row>
    <row r="170" spans="1:11" s="7" customFormat="1" x14ac:dyDescent="0.2">
      <c r="A170" s="10"/>
      <c r="B170" s="10"/>
      <c r="C170" s="9"/>
      <c r="D170" s="108"/>
      <c r="E170" s="80"/>
      <c r="F170" s="8"/>
      <c r="G170" s="8"/>
      <c r="H170" s="8"/>
      <c r="I170" s="17"/>
      <c r="J170" s="8"/>
      <c r="K170" s="3"/>
    </row>
    <row r="171" spans="1:11" s="15" customFormat="1" x14ac:dyDescent="0.2">
      <c r="A171" s="10"/>
      <c r="B171" s="10"/>
      <c r="C171" s="9"/>
      <c r="D171" s="108"/>
      <c r="E171" s="80"/>
      <c r="F171" s="8"/>
      <c r="G171" s="8"/>
      <c r="H171" s="8"/>
      <c r="I171" s="17"/>
      <c r="J171" s="8"/>
      <c r="K171" s="3"/>
    </row>
    <row r="172" spans="1:11" s="3" customFormat="1" x14ac:dyDescent="0.2">
      <c r="A172" s="10"/>
      <c r="B172" s="10"/>
      <c r="C172" s="9"/>
      <c r="D172" s="108"/>
      <c r="E172" s="80"/>
      <c r="F172" s="8"/>
      <c r="G172" s="8"/>
      <c r="H172" s="8"/>
      <c r="I172" s="17"/>
      <c r="J172" s="8"/>
    </row>
    <row r="173" spans="1:11" s="3" customFormat="1" x14ac:dyDescent="0.2">
      <c r="A173" s="10"/>
      <c r="B173" s="10"/>
      <c r="C173" s="9"/>
      <c r="D173" s="108"/>
      <c r="E173" s="80"/>
      <c r="F173" s="8"/>
      <c r="G173" s="8"/>
      <c r="H173" s="8"/>
      <c r="I173" s="17"/>
      <c r="J173" s="8"/>
    </row>
    <row r="174" spans="1:11" s="7" customFormat="1" x14ac:dyDescent="0.2">
      <c r="A174" s="10"/>
      <c r="B174" s="10"/>
      <c r="C174" s="9"/>
      <c r="D174" s="108"/>
      <c r="E174" s="80"/>
      <c r="F174" s="8"/>
      <c r="G174" s="8"/>
      <c r="H174" s="8"/>
      <c r="I174" s="17"/>
      <c r="J174" s="8"/>
      <c r="K174" s="3"/>
    </row>
    <row r="175" spans="1:11" s="3" customFormat="1" x14ac:dyDescent="0.2">
      <c r="A175" s="10"/>
      <c r="B175" s="10"/>
      <c r="C175" s="9"/>
      <c r="D175" s="108"/>
      <c r="E175" s="80"/>
      <c r="F175" s="8"/>
      <c r="G175" s="8"/>
      <c r="H175" s="8"/>
      <c r="I175" s="17"/>
      <c r="J175" s="8"/>
    </row>
    <row r="176" spans="1:11" s="3" customFormat="1" x14ac:dyDescent="0.2">
      <c r="A176" s="10"/>
      <c r="B176" s="10"/>
      <c r="C176" s="9"/>
      <c r="D176" s="108"/>
      <c r="E176" s="80"/>
      <c r="F176" s="8"/>
      <c r="G176" s="8"/>
      <c r="H176" s="8"/>
      <c r="I176" s="17"/>
      <c r="J176" s="8"/>
    </row>
    <row r="177" spans="1:10" s="3" customFormat="1" x14ac:dyDescent="0.2">
      <c r="A177" s="10"/>
      <c r="B177" s="10"/>
      <c r="C177" s="9"/>
      <c r="D177" s="108"/>
      <c r="E177" s="80"/>
      <c r="F177" s="8"/>
      <c r="G177" s="8"/>
      <c r="H177" s="8"/>
      <c r="I177" s="17"/>
      <c r="J177" s="8"/>
    </row>
    <row r="178" spans="1:10" s="3" customFormat="1" x14ac:dyDescent="0.2">
      <c r="A178" s="10"/>
      <c r="B178" s="10"/>
      <c r="C178" s="9"/>
      <c r="D178" s="108"/>
      <c r="E178" s="80"/>
      <c r="F178" s="8"/>
      <c r="G178" s="8"/>
      <c r="H178" s="8"/>
      <c r="I178" s="17"/>
      <c r="J178" s="8"/>
    </row>
    <row r="179" spans="1:10" s="3" customFormat="1" x14ac:dyDescent="0.2">
      <c r="A179" s="10"/>
      <c r="B179" s="10"/>
      <c r="C179" s="9"/>
      <c r="D179" s="108"/>
      <c r="E179" s="80"/>
      <c r="F179" s="8"/>
      <c r="G179" s="8"/>
      <c r="H179" s="8"/>
      <c r="I179" s="17"/>
      <c r="J179" s="8"/>
    </row>
    <row r="180" spans="1:10" s="3" customFormat="1" x14ac:dyDescent="0.2">
      <c r="A180" s="10"/>
      <c r="B180" s="10"/>
      <c r="C180" s="9"/>
      <c r="D180" s="108"/>
      <c r="E180" s="80"/>
      <c r="F180" s="8"/>
      <c r="G180" s="8"/>
      <c r="H180" s="8"/>
      <c r="I180" s="17"/>
      <c r="J180" s="8"/>
    </row>
    <row r="181" spans="1:10" s="3" customFormat="1" x14ac:dyDescent="0.2">
      <c r="A181" s="10"/>
      <c r="B181" s="10"/>
      <c r="C181" s="9"/>
      <c r="D181" s="108"/>
      <c r="E181" s="80"/>
      <c r="F181" s="8"/>
      <c r="G181" s="8"/>
      <c r="H181" s="8"/>
      <c r="I181" s="17"/>
      <c r="J181" s="8"/>
    </row>
    <row r="182" spans="1:10" s="3" customFormat="1" x14ac:dyDescent="0.2">
      <c r="A182" s="10"/>
      <c r="B182" s="10"/>
      <c r="C182" s="9"/>
      <c r="D182" s="108"/>
      <c r="E182" s="80"/>
      <c r="F182" s="8"/>
      <c r="G182" s="8"/>
      <c r="H182" s="8"/>
      <c r="I182" s="17"/>
      <c r="J182" s="8"/>
    </row>
    <row r="183" spans="1:10" s="3" customFormat="1" x14ac:dyDescent="0.2">
      <c r="A183" s="10"/>
      <c r="B183" s="10"/>
      <c r="C183" s="9"/>
      <c r="D183" s="108"/>
      <c r="E183" s="80"/>
      <c r="F183" s="8"/>
      <c r="G183" s="8"/>
      <c r="H183" s="8"/>
      <c r="I183" s="17"/>
      <c r="J183" s="8"/>
    </row>
    <row r="184" spans="1:10" s="3" customFormat="1" x14ac:dyDescent="0.2">
      <c r="A184" s="10"/>
      <c r="B184" s="10"/>
      <c r="C184" s="9"/>
      <c r="D184" s="108"/>
      <c r="E184" s="80"/>
      <c r="F184" s="8"/>
      <c r="G184" s="8"/>
      <c r="H184" s="8"/>
      <c r="I184" s="17"/>
      <c r="J184" s="8"/>
    </row>
    <row r="185" spans="1:10" s="3" customFormat="1" x14ac:dyDescent="0.2">
      <c r="A185" s="10"/>
      <c r="B185" s="10"/>
      <c r="C185" s="9"/>
      <c r="D185" s="108"/>
      <c r="E185" s="80"/>
      <c r="F185" s="8"/>
      <c r="G185" s="8"/>
      <c r="H185" s="8"/>
      <c r="I185" s="17"/>
      <c r="J185" s="8"/>
    </row>
    <row r="186" spans="1:10" s="3" customFormat="1" x14ac:dyDescent="0.2">
      <c r="A186" s="10"/>
      <c r="B186" s="10"/>
      <c r="C186" s="9"/>
      <c r="D186" s="108"/>
      <c r="E186" s="80"/>
      <c r="F186" s="8"/>
      <c r="G186" s="8"/>
      <c r="H186" s="8"/>
      <c r="I186" s="17"/>
      <c r="J186" s="8"/>
    </row>
    <row r="187" spans="1:10" s="3" customFormat="1" x14ac:dyDescent="0.2">
      <c r="A187" s="10"/>
      <c r="B187" s="10"/>
      <c r="C187" s="9"/>
      <c r="D187" s="108"/>
      <c r="E187" s="80"/>
      <c r="F187" s="8"/>
      <c r="G187" s="8"/>
      <c r="H187" s="8"/>
      <c r="I187" s="17"/>
      <c r="J187" s="8"/>
    </row>
    <row r="188" spans="1:10" s="3" customFormat="1" x14ac:dyDescent="0.2">
      <c r="A188" s="10"/>
      <c r="B188" s="10"/>
      <c r="C188" s="9"/>
      <c r="D188" s="108"/>
      <c r="E188" s="80"/>
      <c r="F188" s="8"/>
      <c r="G188" s="8"/>
      <c r="H188" s="8"/>
      <c r="I188" s="17"/>
      <c r="J188" s="8"/>
    </row>
    <row r="189" spans="1:10" s="3" customFormat="1" x14ac:dyDescent="0.2">
      <c r="A189" s="10"/>
      <c r="B189" s="10"/>
      <c r="C189" s="9"/>
      <c r="D189" s="108"/>
      <c r="E189" s="80"/>
      <c r="F189" s="8"/>
      <c r="G189" s="8"/>
      <c r="H189" s="8"/>
      <c r="I189" s="17"/>
      <c r="J189" s="8"/>
    </row>
    <row r="190" spans="1:10" s="3" customFormat="1" x14ac:dyDescent="0.2">
      <c r="A190" s="10"/>
      <c r="B190" s="10"/>
      <c r="C190" s="9"/>
      <c r="D190" s="108"/>
      <c r="E190" s="80"/>
      <c r="F190" s="8"/>
      <c r="G190" s="8"/>
      <c r="H190" s="8"/>
      <c r="I190" s="17"/>
      <c r="J190" s="8"/>
    </row>
    <row r="191" spans="1:10" s="3" customFormat="1" x14ac:dyDescent="0.2">
      <c r="A191" s="10"/>
      <c r="B191" s="10"/>
      <c r="C191" s="9"/>
      <c r="D191" s="108"/>
      <c r="E191" s="80"/>
      <c r="F191" s="8"/>
      <c r="G191" s="8"/>
      <c r="H191" s="8"/>
      <c r="I191" s="17"/>
      <c r="J191" s="8"/>
    </row>
    <row r="192" spans="1:10" s="3" customFormat="1" x14ac:dyDescent="0.2">
      <c r="A192" s="10"/>
      <c r="B192" s="10"/>
      <c r="C192" s="9"/>
      <c r="D192" s="108"/>
      <c r="E192" s="80"/>
      <c r="F192" s="8"/>
      <c r="G192" s="8"/>
      <c r="H192" s="8"/>
      <c r="I192" s="17"/>
      <c r="J192" s="8"/>
    </row>
    <row r="193" spans="1:11" s="3" customFormat="1" x14ac:dyDescent="0.2">
      <c r="A193" s="10"/>
      <c r="B193" s="10"/>
      <c r="C193" s="9"/>
      <c r="D193" s="108"/>
      <c r="E193" s="80"/>
      <c r="F193" s="8"/>
      <c r="G193" s="8"/>
      <c r="H193" s="8"/>
      <c r="I193" s="17"/>
      <c r="J193" s="8"/>
    </row>
    <row r="194" spans="1:11" s="3" customFormat="1" x14ac:dyDescent="0.2">
      <c r="A194" s="10"/>
      <c r="B194" s="10"/>
      <c r="C194" s="9"/>
      <c r="D194" s="108"/>
      <c r="E194" s="80"/>
      <c r="F194" s="8"/>
      <c r="G194" s="8"/>
      <c r="H194" s="8"/>
      <c r="I194" s="17"/>
      <c r="J194" s="8"/>
    </row>
    <row r="195" spans="1:11" s="7" customFormat="1" x14ac:dyDescent="0.2">
      <c r="A195" s="10"/>
      <c r="B195" s="10"/>
      <c r="C195" s="9"/>
      <c r="D195" s="108"/>
      <c r="E195" s="80"/>
      <c r="F195" s="8"/>
      <c r="G195" s="8"/>
      <c r="H195" s="8"/>
      <c r="I195" s="17"/>
      <c r="J195" s="8"/>
      <c r="K195" s="3"/>
    </row>
    <row r="196" spans="1:11" s="3" customFormat="1" x14ac:dyDescent="0.2">
      <c r="A196" s="10"/>
      <c r="B196" s="10"/>
      <c r="C196" s="9"/>
      <c r="D196" s="108"/>
      <c r="E196" s="80"/>
      <c r="F196" s="8"/>
      <c r="G196" s="8"/>
      <c r="H196" s="8"/>
      <c r="I196" s="17"/>
      <c r="J196" s="8"/>
    </row>
    <row r="197" spans="1:11" s="3" customFormat="1" x14ac:dyDescent="0.2">
      <c r="A197" s="10"/>
      <c r="B197" s="10"/>
      <c r="C197" s="9"/>
      <c r="D197" s="108"/>
      <c r="E197" s="80"/>
      <c r="F197" s="8"/>
      <c r="G197" s="8"/>
      <c r="H197" s="8"/>
      <c r="I197" s="17"/>
      <c r="J197" s="8"/>
    </row>
    <row r="198" spans="1:11" s="7" customFormat="1" x14ac:dyDescent="0.2">
      <c r="A198" s="10"/>
      <c r="B198" s="10"/>
      <c r="C198" s="9"/>
      <c r="D198" s="108"/>
      <c r="E198" s="80"/>
      <c r="F198" s="8"/>
      <c r="G198" s="8"/>
      <c r="H198" s="8"/>
      <c r="I198" s="17"/>
      <c r="J198" s="8"/>
      <c r="K198" s="3"/>
    </row>
    <row r="199" spans="1:11" s="3" customFormat="1" x14ac:dyDescent="0.2">
      <c r="A199" s="10"/>
      <c r="B199" s="10"/>
      <c r="C199" s="9"/>
      <c r="D199" s="108"/>
      <c r="E199" s="80"/>
      <c r="F199" s="8"/>
      <c r="G199" s="8"/>
      <c r="H199" s="8"/>
      <c r="I199" s="17"/>
      <c r="J199" s="8"/>
    </row>
    <row r="200" spans="1:11" s="3" customFormat="1" x14ac:dyDescent="0.2">
      <c r="A200" s="10"/>
      <c r="B200" s="10"/>
      <c r="C200" s="9"/>
      <c r="D200" s="108"/>
      <c r="E200" s="80"/>
      <c r="F200" s="8"/>
      <c r="G200" s="8"/>
      <c r="H200" s="8"/>
      <c r="I200" s="17"/>
      <c r="J200" s="8"/>
    </row>
    <row r="201" spans="1:11" s="3" customFormat="1" x14ac:dyDescent="0.2">
      <c r="A201" s="10"/>
      <c r="B201" s="10"/>
      <c r="C201" s="9"/>
      <c r="D201" s="108"/>
      <c r="E201" s="80"/>
      <c r="F201" s="8"/>
      <c r="G201" s="8"/>
      <c r="H201" s="8"/>
      <c r="I201" s="17"/>
      <c r="J201" s="8"/>
    </row>
    <row r="202" spans="1:11" s="3" customFormat="1" x14ac:dyDescent="0.2">
      <c r="A202" s="10"/>
      <c r="B202" s="10"/>
      <c r="C202" s="9"/>
      <c r="D202" s="108"/>
      <c r="E202" s="80"/>
      <c r="F202" s="8"/>
      <c r="G202" s="8"/>
      <c r="H202" s="8"/>
      <c r="I202" s="17"/>
      <c r="J202" s="8"/>
    </row>
    <row r="203" spans="1:11" s="7" customFormat="1" x14ac:dyDescent="0.2">
      <c r="A203" s="10"/>
      <c r="B203" s="10"/>
      <c r="C203" s="9"/>
      <c r="D203" s="108"/>
      <c r="E203" s="80"/>
      <c r="F203" s="8"/>
      <c r="G203" s="8"/>
      <c r="H203" s="8"/>
      <c r="I203" s="17"/>
      <c r="J203" s="8"/>
      <c r="K203" s="3"/>
    </row>
    <row r="204" spans="1:11" s="7" customFormat="1" x14ac:dyDescent="0.2">
      <c r="A204" s="10"/>
      <c r="B204" s="10"/>
      <c r="C204" s="9"/>
      <c r="D204" s="108"/>
      <c r="E204" s="80"/>
      <c r="F204" s="8"/>
      <c r="G204" s="8"/>
      <c r="H204" s="8"/>
      <c r="I204" s="17"/>
      <c r="J204" s="8"/>
      <c r="K204" s="3"/>
    </row>
    <row r="205" spans="1:11" s="3" customFormat="1" x14ac:dyDescent="0.2">
      <c r="A205" s="10"/>
      <c r="B205" s="10"/>
      <c r="C205" s="9"/>
      <c r="D205" s="108"/>
      <c r="E205" s="80"/>
      <c r="F205" s="8"/>
      <c r="G205" s="8"/>
      <c r="H205" s="8"/>
      <c r="I205" s="17"/>
      <c r="J205" s="8"/>
    </row>
    <row r="206" spans="1:11" s="3" customFormat="1" x14ac:dyDescent="0.2">
      <c r="A206" s="10"/>
      <c r="B206" s="10"/>
      <c r="C206" s="9"/>
      <c r="D206" s="108"/>
      <c r="E206" s="80"/>
      <c r="F206" s="8"/>
      <c r="G206" s="8"/>
      <c r="H206" s="8"/>
      <c r="I206" s="17"/>
      <c r="J206" s="8"/>
    </row>
    <row r="207" spans="1:11" s="7" customFormat="1" x14ac:dyDescent="0.2">
      <c r="A207" s="10"/>
      <c r="B207" s="10"/>
      <c r="C207" s="9"/>
      <c r="D207" s="108"/>
      <c r="E207" s="80"/>
      <c r="F207" s="8"/>
      <c r="G207" s="8"/>
      <c r="H207" s="8"/>
      <c r="I207" s="17"/>
      <c r="J207" s="8"/>
      <c r="K207" s="3"/>
    </row>
    <row r="208" spans="1:11" s="3" customFormat="1" x14ac:dyDescent="0.2">
      <c r="A208" s="10"/>
      <c r="B208" s="10"/>
      <c r="C208" s="9"/>
      <c r="D208" s="108"/>
      <c r="E208" s="80"/>
      <c r="F208" s="8"/>
      <c r="G208" s="8"/>
      <c r="H208" s="8"/>
      <c r="I208" s="17"/>
      <c r="J208" s="8"/>
    </row>
    <row r="209" spans="1:11" s="3" customFormat="1" x14ac:dyDescent="0.2">
      <c r="A209" s="10"/>
      <c r="B209" s="10"/>
      <c r="C209" s="9"/>
      <c r="D209" s="108"/>
      <c r="E209" s="80"/>
      <c r="F209" s="8"/>
      <c r="G209" s="8"/>
      <c r="H209" s="8"/>
      <c r="I209" s="17"/>
      <c r="J209" s="8"/>
    </row>
    <row r="210" spans="1:11" x14ac:dyDescent="0.2">
      <c r="A210" s="10"/>
      <c r="K210" s="3"/>
    </row>
    <row r="211" spans="1:11" s="3" customFormat="1" x14ac:dyDescent="0.2">
      <c r="A211" s="10"/>
      <c r="B211" s="10"/>
      <c r="C211" s="9"/>
      <c r="D211" s="108"/>
      <c r="E211" s="80"/>
      <c r="F211" s="8"/>
      <c r="G211" s="8"/>
      <c r="H211" s="8"/>
      <c r="I211" s="17"/>
      <c r="J211" s="8"/>
    </row>
    <row r="212" spans="1:11" s="53" customFormat="1" x14ac:dyDescent="0.2">
      <c r="A212" s="10"/>
      <c r="B212" s="10"/>
      <c r="C212" s="9"/>
      <c r="D212" s="108"/>
      <c r="E212" s="80"/>
      <c r="F212" s="8"/>
      <c r="G212" s="8"/>
      <c r="H212" s="8"/>
      <c r="I212" s="17"/>
      <c r="J212" s="8"/>
      <c r="K212" s="3"/>
    </row>
    <row r="213" spans="1:11" s="8" customFormat="1" x14ac:dyDescent="0.2">
      <c r="A213" s="10"/>
      <c r="B213" s="10"/>
      <c r="C213" s="9"/>
      <c r="D213" s="108"/>
      <c r="E213" s="80"/>
      <c r="I213" s="17"/>
      <c r="K213" s="3"/>
    </row>
    <row r="214" spans="1:11" x14ac:dyDescent="0.2">
      <c r="A214" s="10"/>
      <c r="K214" s="3"/>
    </row>
    <row r="215" spans="1:11" s="8" customFormat="1" x14ac:dyDescent="0.2">
      <c r="A215" s="10"/>
      <c r="B215" s="10"/>
      <c r="C215" s="9"/>
      <c r="D215" s="108"/>
      <c r="E215" s="80"/>
      <c r="I215" s="17"/>
      <c r="K215" s="3"/>
    </row>
    <row r="216" spans="1:11" s="8" customFormat="1" x14ac:dyDescent="0.2">
      <c r="A216" s="10"/>
      <c r="B216" s="10"/>
      <c r="C216" s="9"/>
      <c r="D216" s="108"/>
      <c r="E216" s="80"/>
      <c r="I216" s="17"/>
      <c r="K216" s="3"/>
    </row>
    <row r="217" spans="1:11" s="8" customFormat="1" x14ac:dyDescent="0.2">
      <c r="A217" s="10"/>
      <c r="B217" s="10"/>
      <c r="C217" s="9"/>
      <c r="D217" s="108"/>
      <c r="E217" s="80"/>
      <c r="I217" s="17"/>
      <c r="K217" s="3"/>
    </row>
    <row r="218" spans="1:11" s="8" customFormat="1" x14ac:dyDescent="0.2">
      <c r="A218" s="10"/>
      <c r="B218" s="10"/>
      <c r="C218" s="9"/>
      <c r="D218" s="108"/>
      <c r="E218" s="80"/>
      <c r="I218" s="17"/>
      <c r="K218" s="3"/>
    </row>
    <row r="219" spans="1:11" x14ac:dyDescent="0.2">
      <c r="A219" s="10"/>
      <c r="K219" s="3"/>
    </row>
    <row r="220" spans="1:11" x14ac:dyDescent="0.2">
      <c r="A220" s="10"/>
      <c r="K220" s="3"/>
    </row>
    <row r="221" spans="1:11" x14ac:dyDescent="0.2">
      <c r="A221" s="10"/>
      <c r="K221" s="3"/>
    </row>
    <row r="222" spans="1:11" x14ac:dyDescent="0.2">
      <c r="A222" s="10"/>
      <c r="K222" s="3"/>
    </row>
    <row r="223" spans="1:11" x14ac:dyDescent="0.2">
      <c r="A223" s="10"/>
      <c r="K223" s="3"/>
    </row>
    <row r="224" spans="1:11" x14ac:dyDescent="0.2">
      <c r="A224" s="10"/>
      <c r="K224" s="3"/>
    </row>
    <row r="225" spans="1:11" x14ac:dyDescent="0.2">
      <c r="A225" s="10"/>
      <c r="K225" s="3"/>
    </row>
    <row r="226" spans="1:11" x14ac:dyDescent="0.2">
      <c r="A226" s="10"/>
      <c r="K226" s="3"/>
    </row>
    <row r="227" spans="1:11" x14ac:dyDescent="0.2">
      <c r="A227" s="10"/>
      <c r="K227" s="3"/>
    </row>
    <row r="228" spans="1:11" x14ac:dyDescent="0.2">
      <c r="A228" s="10"/>
      <c r="K228" s="3"/>
    </row>
    <row r="229" spans="1:11" x14ac:dyDescent="0.2">
      <c r="A229" s="10"/>
      <c r="K229" s="3"/>
    </row>
    <row r="230" spans="1:11" x14ac:dyDescent="0.2">
      <c r="A230" s="10"/>
      <c r="K230" s="3"/>
    </row>
    <row r="231" spans="1:11" x14ac:dyDescent="0.2">
      <c r="A231" s="10"/>
      <c r="K231" s="3"/>
    </row>
    <row r="232" spans="1:11" x14ac:dyDescent="0.2">
      <c r="A232" s="10"/>
      <c r="K232" s="3"/>
    </row>
    <row r="233" spans="1:11" x14ac:dyDescent="0.2">
      <c r="A233" s="10"/>
      <c r="K233" s="3"/>
    </row>
    <row r="234" spans="1:11" x14ac:dyDescent="0.2">
      <c r="A234" s="10"/>
      <c r="K234" s="3"/>
    </row>
    <row r="235" spans="1:11" x14ac:dyDescent="0.2">
      <c r="A235" s="10"/>
      <c r="K235" s="3"/>
    </row>
    <row r="236" spans="1:11" x14ac:dyDescent="0.2">
      <c r="A236" s="10"/>
      <c r="K236" s="3"/>
    </row>
    <row r="237" spans="1:11" x14ac:dyDescent="0.2">
      <c r="A237" s="10"/>
      <c r="K237" s="3"/>
    </row>
    <row r="238" spans="1:11" x14ac:dyDescent="0.2">
      <c r="A238" s="10"/>
      <c r="K238" s="3"/>
    </row>
    <row r="239" spans="1:11" x14ac:dyDescent="0.2">
      <c r="A239" s="10"/>
      <c r="K239" s="3"/>
    </row>
    <row r="240" spans="1:11" x14ac:dyDescent="0.2">
      <c r="A240" s="10"/>
      <c r="K240" s="3"/>
    </row>
    <row r="241" spans="1:11" x14ac:dyDescent="0.2">
      <c r="A241" s="10"/>
      <c r="K241" s="3"/>
    </row>
    <row r="242" spans="1:11" x14ac:dyDescent="0.2">
      <c r="A242" s="10"/>
      <c r="K242" s="3"/>
    </row>
    <row r="243" spans="1:11" x14ac:dyDescent="0.2">
      <c r="A243" s="10"/>
      <c r="K243" s="3"/>
    </row>
    <row r="244" spans="1:11" x14ac:dyDescent="0.2">
      <c r="A244" s="10"/>
      <c r="K244" s="3"/>
    </row>
    <row r="245" spans="1:11" x14ac:dyDescent="0.2">
      <c r="A245" s="10"/>
      <c r="K245" s="3"/>
    </row>
    <row r="246" spans="1:11" x14ac:dyDescent="0.2">
      <c r="A246" s="10"/>
      <c r="K246" s="3"/>
    </row>
    <row r="247" spans="1:11" x14ac:dyDescent="0.2">
      <c r="A247" s="10"/>
      <c r="K247" s="3"/>
    </row>
    <row r="248" spans="1:11" x14ac:dyDescent="0.2">
      <c r="A248" s="10"/>
      <c r="K248" s="3"/>
    </row>
    <row r="249" spans="1:11" x14ac:dyDescent="0.2">
      <c r="A249" s="10"/>
      <c r="K249" s="3"/>
    </row>
    <row r="250" spans="1:11" x14ac:dyDescent="0.2">
      <c r="A250" s="10"/>
      <c r="K250" s="3"/>
    </row>
    <row r="251" spans="1:11" x14ac:dyDescent="0.2">
      <c r="A251" s="10"/>
      <c r="K251" s="3"/>
    </row>
    <row r="252" spans="1:11" x14ac:dyDescent="0.2">
      <c r="A252" s="10"/>
      <c r="K252" s="3"/>
    </row>
    <row r="253" spans="1:11" x14ac:dyDescent="0.2">
      <c r="A253" s="10"/>
      <c r="K253" s="3"/>
    </row>
    <row r="254" spans="1:11" x14ac:dyDescent="0.2">
      <c r="A254" s="10"/>
      <c r="K254" s="3"/>
    </row>
    <row r="255" spans="1:11" x14ac:dyDescent="0.2">
      <c r="A255" s="10"/>
      <c r="K255" s="3"/>
    </row>
    <row r="256" spans="1:11" x14ac:dyDescent="0.2">
      <c r="A256" s="10"/>
      <c r="K256" s="3"/>
    </row>
    <row r="257" spans="1:11" x14ac:dyDescent="0.2">
      <c r="A257" s="10"/>
      <c r="K257" s="3"/>
    </row>
    <row r="258" spans="1:11" x14ac:dyDescent="0.2">
      <c r="A258" s="10"/>
      <c r="K258" s="3"/>
    </row>
    <row r="259" spans="1:11" x14ac:dyDescent="0.2">
      <c r="A259" s="10"/>
      <c r="K259" s="3"/>
    </row>
    <row r="260" spans="1:11" x14ac:dyDescent="0.2">
      <c r="A260" s="10"/>
      <c r="K260" s="3"/>
    </row>
    <row r="261" spans="1:11" x14ac:dyDescent="0.2">
      <c r="A261" s="10"/>
      <c r="K261" s="3"/>
    </row>
    <row r="262" spans="1:11" x14ac:dyDescent="0.2">
      <c r="A262" s="10"/>
      <c r="K262" s="3"/>
    </row>
    <row r="263" spans="1:11" x14ac:dyDescent="0.2">
      <c r="A263" s="10"/>
      <c r="K263" s="3"/>
    </row>
    <row r="264" spans="1:11" x14ac:dyDescent="0.2">
      <c r="A264" s="10"/>
      <c r="K264" s="3"/>
    </row>
    <row r="265" spans="1:11" x14ac:dyDescent="0.2">
      <c r="A265" s="10"/>
      <c r="K265" s="3"/>
    </row>
    <row r="266" spans="1:11" x14ac:dyDescent="0.2">
      <c r="A266" s="10"/>
      <c r="K266" s="3"/>
    </row>
    <row r="267" spans="1:11" x14ac:dyDescent="0.2">
      <c r="A267" s="10"/>
      <c r="K267" s="3"/>
    </row>
    <row r="268" spans="1:11" x14ac:dyDescent="0.2">
      <c r="A268" s="10"/>
      <c r="K268" s="3"/>
    </row>
    <row r="269" spans="1:11" x14ac:dyDescent="0.2">
      <c r="A269" s="10"/>
      <c r="K269" s="3"/>
    </row>
    <row r="270" spans="1:11" x14ac:dyDescent="0.2">
      <c r="A270" s="10"/>
      <c r="K270" s="3"/>
    </row>
    <row r="271" spans="1:11" x14ac:dyDescent="0.2">
      <c r="A271" s="10"/>
      <c r="K271" s="3"/>
    </row>
    <row r="272" spans="1:11" x14ac:dyDescent="0.2">
      <c r="A272" s="10"/>
      <c r="K272" s="3"/>
    </row>
    <row r="273" spans="1:11" x14ac:dyDescent="0.2">
      <c r="A273" s="10"/>
      <c r="K273" s="3"/>
    </row>
    <row r="274" spans="1:11" x14ac:dyDescent="0.2">
      <c r="A274" s="10"/>
      <c r="K274" s="3"/>
    </row>
    <row r="275" spans="1:11" x14ac:dyDescent="0.2">
      <c r="A275" s="10"/>
      <c r="K275" s="3"/>
    </row>
    <row r="276" spans="1:11" x14ac:dyDescent="0.2">
      <c r="A276" s="10"/>
      <c r="K276" s="3"/>
    </row>
    <row r="277" spans="1:11" x14ac:dyDescent="0.2">
      <c r="A277" s="10"/>
      <c r="K277" s="3"/>
    </row>
    <row r="278" spans="1:11" x14ac:dyDescent="0.2">
      <c r="A278" s="10"/>
      <c r="K278" s="3"/>
    </row>
    <row r="279" spans="1:11" x14ac:dyDescent="0.2">
      <c r="A279" s="10"/>
      <c r="K279" s="3"/>
    </row>
    <row r="280" spans="1:11" x14ac:dyDescent="0.2">
      <c r="A280" s="10"/>
      <c r="K280" s="3"/>
    </row>
    <row r="281" spans="1:11" x14ac:dyDescent="0.2">
      <c r="A281" s="10"/>
      <c r="K281" s="3"/>
    </row>
    <row r="282" spans="1:11" x14ac:dyDescent="0.2">
      <c r="A282" s="10"/>
      <c r="K282" s="3"/>
    </row>
    <row r="283" spans="1:11" x14ac:dyDescent="0.2">
      <c r="A283" s="10"/>
      <c r="K283" s="3"/>
    </row>
    <row r="284" spans="1:11" x14ac:dyDescent="0.2">
      <c r="A284" s="10"/>
      <c r="K284" s="3"/>
    </row>
    <row r="285" spans="1:11" x14ac:dyDescent="0.2">
      <c r="A285" s="10"/>
      <c r="K285" s="3"/>
    </row>
    <row r="286" spans="1:11" x14ac:dyDescent="0.2">
      <c r="A286" s="10"/>
      <c r="K286" s="3"/>
    </row>
    <row r="287" spans="1:11" x14ac:dyDescent="0.2">
      <c r="A287" s="10"/>
      <c r="K287" s="3"/>
    </row>
    <row r="288" spans="1:11" x14ac:dyDescent="0.2">
      <c r="A288" s="10"/>
      <c r="K288" s="3"/>
    </row>
  </sheetData>
  <mergeCells count="6">
    <mergeCell ref="D120:G120"/>
    <mergeCell ref="A18:J18"/>
    <mergeCell ref="A2:J2"/>
    <mergeCell ref="E88:I89"/>
    <mergeCell ref="D118:G118"/>
    <mergeCell ref="D119:G119"/>
  </mergeCells>
  <printOptions horizontalCentered="1"/>
  <pageMargins left="0.39370078740157483" right="0.19685039370078741" top="1.3779527559055118" bottom="0.59055118110236227" header="0.39370078740157483" footer="0.31496062992125984"/>
  <pageSetup paperSize="9" scale="91" fitToHeight="16" orientation="portrait" r:id="rId1"/>
  <headerFooter alignWithMargins="0">
    <oddHeader xml:space="preserve">&amp;L&amp;G&amp;R&amp;"Arial,Negrito"&amp;8 </oddHeader>
  </headerFooter>
  <rowBreaks count="1" manualBreakCount="1">
    <brk id="158" max="9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9005" r:id="rId5">
          <objectPr defaultSize="0" autoPict="0" r:id="rId6">
            <anchor moveWithCells="1" sizeWithCells="1">
              <from>
                <xdr:col>4</xdr:col>
                <xdr:colOff>200025</xdr:colOff>
                <xdr:row>103</xdr:row>
                <xdr:rowOff>0</xdr:rowOff>
              </from>
              <to>
                <xdr:col>8</xdr:col>
                <xdr:colOff>476250</xdr:colOff>
                <xdr:row>103</xdr:row>
                <xdr:rowOff>0</xdr:rowOff>
              </to>
            </anchor>
          </objectPr>
        </oleObject>
      </mc:Choice>
      <mc:Fallback>
        <oleObject progId="Equation.3" shapeId="9005" r:id="rId5"/>
      </mc:Fallback>
    </mc:AlternateContent>
    <mc:AlternateContent xmlns:mc="http://schemas.openxmlformats.org/markup-compatibility/2006">
      <mc:Choice Requires="x14">
        <oleObject progId="Equation.3" shapeId="9006" r:id="rId7">
          <objectPr defaultSize="0" autoPict="0" r:id="rId6">
            <anchor moveWithCells="1" sizeWithCells="1">
              <from>
                <xdr:col>4</xdr:col>
                <xdr:colOff>200025</xdr:colOff>
                <xdr:row>87</xdr:row>
                <xdr:rowOff>9525</xdr:rowOff>
              </from>
              <to>
                <xdr:col>8</xdr:col>
                <xdr:colOff>438150</xdr:colOff>
                <xdr:row>89</xdr:row>
                <xdr:rowOff>0</xdr:rowOff>
              </to>
            </anchor>
          </objectPr>
        </oleObject>
      </mc:Choice>
      <mc:Fallback>
        <oleObject progId="Equation.3" shapeId="9006" r:id="rId7"/>
      </mc:Fallback>
    </mc:AlternateContent>
    <mc:AlternateContent xmlns:mc="http://schemas.openxmlformats.org/markup-compatibility/2006">
      <mc:Choice Requires="x14">
        <oleObject progId="Equation.3" shapeId="9007" r:id="rId8">
          <objectPr defaultSize="0" autoPict="0" r:id="rId6">
            <anchor moveWithCells="1" sizeWithCells="1">
              <from>
                <xdr:col>4</xdr:col>
                <xdr:colOff>200025</xdr:colOff>
                <xdr:row>103</xdr:row>
                <xdr:rowOff>0</xdr:rowOff>
              </from>
              <to>
                <xdr:col>8</xdr:col>
                <xdr:colOff>438150</xdr:colOff>
                <xdr:row>103</xdr:row>
                <xdr:rowOff>0</xdr:rowOff>
              </to>
            </anchor>
          </objectPr>
        </oleObject>
      </mc:Choice>
      <mc:Fallback>
        <oleObject progId="Equation.3" shapeId="900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130" zoomScaleNormal="130" zoomScaleSheetLayoutView="100" workbookViewId="0">
      <selection activeCell="C15" sqref="C15"/>
    </sheetView>
  </sheetViews>
  <sheetFormatPr defaultRowHeight="12.75" x14ac:dyDescent="0.2"/>
  <cols>
    <col min="1" max="1" width="5" style="174" customWidth="1"/>
    <col min="2" max="2" width="34.85546875" style="175" customWidth="1"/>
    <col min="3" max="4" width="10.28515625" style="176" customWidth="1"/>
    <col min="5" max="5" width="12.28515625" style="176" customWidth="1"/>
    <col min="6" max="6" width="6" style="176" customWidth="1"/>
    <col min="7" max="7" width="8.7109375" style="179" customWidth="1"/>
    <col min="8" max="8" width="6.140625" style="179" customWidth="1"/>
    <col min="9" max="9" width="8.7109375" style="179" customWidth="1"/>
    <col min="10" max="10" width="6.85546875" style="179" bestFit="1" customWidth="1"/>
    <col min="11" max="11" width="8.7109375" style="179" customWidth="1"/>
    <col min="12" max="12" width="6.140625" style="179" customWidth="1"/>
    <col min="13" max="13" width="8.7109375" style="179" customWidth="1"/>
    <col min="14" max="14" width="6.7109375" style="179" customWidth="1"/>
    <col min="15" max="15" width="8.7109375" style="179" customWidth="1"/>
    <col min="16" max="16" width="6.140625" style="179" customWidth="1"/>
    <col min="17" max="17" width="8.7109375" style="179" customWidth="1"/>
    <col min="18" max="18" width="6.7109375" style="179" bestFit="1" customWidth="1"/>
    <col min="19" max="260" width="9.140625" style="180"/>
    <col min="261" max="261" width="5" style="180" customWidth="1"/>
    <col min="262" max="262" width="34.85546875" style="180" customWidth="1"/>
    <col min="263" max="264" width="10.28515625" style="180" customWidth="1"/>
    <col min="265" max="265" width="12.28515625" style="180" customWidth="1"/>
    <col min="266" max="266" width="6" style="180" customWidth="1"/>
    <col min="267" max="267" width="8.7109375" style="180" customWidth="1"/>
    <col min="268" max="268" width="6.140625" style="180" customWidth="1"/>
    <col min="269" max="269" width="8.7109375" style="180" customWidth="1"/>
    <col min="270" max="270" width="6.85546875" style="180" bestFit="1" customWidth="1"/>
    <col min="271" max="271" width="8.7109375" style="180" customWidth="1"/>
    <col min="272" max="272" width="6.140625" style="180" customWidth="1"/>
    <col min="273" max="273" width="8.7109375" style="180" customWidth="1"/>
    <col min="274" max="274" width="6.7109375" style="180" bestFit="1" customWidth="1"/>
    <col min="275" max="516" width="9.140625" style="180"/>
    <col min="517" max="517" width="5" style="180" customWidth="1"/>
    <col min="518" max="518" width="34.85546875" style="180" customWidth="1"/>
    <col min="519" max="520" width="10.28515625" style="180" customWidth="1"/>
    <col min="521" max="521" width="12.28515625" style="180" customWidth="1"/>
    <col min="522" max="522" width="6" style="180" customWidth="1"/>
    <col min="523" max="523" width="8.7109375" style="180" customWidth="1"/>
    <col min="524" max="524" width="6.140625" style="180" customWidth="1"/>
    <col min="525" max="525" width="8.7109375" style="180" customWidth="1"/>
    <col min="526" max="526" width="6.85546875" style="180" bestFit="1" customWidth="1"/>
    <col min="527" max="527" width="8.7109375" style="180" customWidth="1"/>
    <col min="528" max="528" width="6.140625" style="180" customWidth="1"/>
    <col min="529" max="529" width="8.7109375" style="180" customWidth="1"/>
    <col min="530" max="530" width="6.7109375" style="180" bestFit="1" customWidth="1"/>
    <col min="531" max="772" width="9.140625" style="180"/>
    <col min="773" max="773" width="5" style="180" customWidth="1"/>
    <col min="774" max="774" width="34.85546875" style="180" customWidth="1"/>
    <col min="775" max="776" width="10.28515625" style="180" customWidth="1"/>
    <col min="777" max="777" width="12.28515625" style="180" customWidth="1"/>
    <col min="778" max="778" width="6" style="180" customWidth="1"/>
    <col min="779" max="779" width="8.7109375" style="180" customWidth="1"/>
    <col min="780" max="780" width="6.140625" style="180" customWidth="1"/>
    <col min="781" max="781" width="8.7109375" style="180" customWidth="1"/>
    <col min="782" max="782" width="6.85546875" style="180" bestFit="1" customWidth="1"/>
    <col min="783" max="783" width="8.7109375" style="180" customWidth="1"/>
    <col min="784" max="784" width="6.140625" style="180" customWidth="1"/>
    <col min="785" max="785" width="8.7109375" style="180" customWidth="1"/>
    <col min="786" max="786" width="6.7109375" style="180" bestFit="1" customWidth="1"/>
    <col min="787" max="1028" width="9.140625" style="180"/>
    <col min="1029" max="1029" width="5" style="180" customWidth="1"/>
    <col min="1030" max="1030" width="34.85546875" style="180" customWidth="1"/>
    <col min="1031" max="1032" width="10.28515625" style="180" customWidth="1"/>
    <col min="1033" max="1033" width="12.28515625" style="180" customWidth="1"/>
    <col min="1034" max="1034" width="6" style="180" customWidth="1"/>
    <col min="1035" max="1035" width="8.7109375" style="180" customWidth="1"/>
    <col min="1036" max="1036" width="6.140625" style="180" customWidth="1"/>
    <col min="1037" max="1037" width="8.7109375" style="180" customWidth="1"/>
    <col min="1038" max="1038" width="6.85546875" style="180" bestFit="1" customWidth="1"/>
    <col min="1039" max="1039" width="8.7109375" style="180" customWidth="1"/>
    <col min="1040" max="1040" width="6.140625" style="180" customWidth="1"/>
    <col min="1041" max="1041" width="8.7109375" style="180" customWidth="1"/>
    <col min="1042" max="1042" width="6.7109375" style="180" bestFit="1" customWidth="1"/>
    <col min="1043" max="1284" width="9.140625" style="180"/>
    <col min="1285" max="1285" width="5" style="180" customWidth="1"/>
    <col min="1286" max="1286" width="34.85546875" style="180" customWidth="1"/>
    <col min="1287" max="1288" width="10.28515625" style="180" customWidth="1"/>
    <col min="1289" max="1289" width="12.28515625" style="180" customWidth="1"/>
    <col min="1290" max="1290" width="6" style="180" customWidth="1"/>
    <col min="1291" max="1291" width="8.7109375" style="180" customWidth="1"/>
    <col min="1292" max="1292" width="6.140625" style="180" customWidth="1"/>
    <col min="1293" max="1293" width="8.7109375" style="180" customWidth="1"/>
    <col min="1294" max="1294" width="6.85546875" style="180" bestFit="1" customWidth="1"/>
    <col min="1295" max="1295" width="8.7109375" style="180" customWidth="1"/>
    <col min="1296" max="1296" width="6.140625" style="180" customWidth="1"/>
    <col min="1297" max="1297" width="8.7109375" style="180" customWidth="1"/>
    <col min="1298" max="1298" width="6.7109375" style="180" bestFit="1" customWidth="1"/>
    <col min="1299" max="1540" width="9.140625" style="180"/>
    <col min="1541" max="1541" width="5" style="180" customWidth="1"/>
    <col min="1542" max="1542" width="34.85546875" style="180" customWidth="1"/>
    <col min="1543" max="1544" width="10.28515625" style="180" customWidth="1"/>
    <col min="1545" max="1545" width="12.28515625" style="180" customWidth="1"/>
    <col min="1546" max="1546" width="6" style="180" customWidth="1"/>
    <col min="1547" max="1547" width="8.7109375" style="180" customWidth="1"/>
    <col min="1548" max="1548" width="6.140625" style="180" customWidth="1"/>
    <col min="1549" max="1549" width="8.7109375" style="180" customWidth="1"/>
    <col min="1550" max="1550" width="6.85546875" style="180" bestFit="1" customWidth="1"/>
    <col min="1551" max="1551" width="8.7109375" style="180" customWidth="1"/>
    <col min="1552" max="1552" width="6.140625" style="180" customWidth="1"/>
    <col min="1553" max="1553" width="8.7109375" style="180" customWidth="1"/>
    <col min="1554" max="1554" width="6.7109375" style="180" bestFit="1" customWidth="1"/>
    <col min="1555" max="1796" width="9.140625" style="180"/>
    <col min="1797" max="1797" width="5" style="180" customWidth="1"/>
    <col min="1798" max="1798" width="34.85546875" style="180" customWidth="1"/>
    <col min="1799" max="1800" width="10.28515625" style="180" customWidth="1"/>
    <col min="1801" max="1801" width="12.28515625" style="180" customWidth="1"/>
    <col min="1802" max="1802" width="6" style="180" customWidth="1"/>
    <col min="1803" max="1803" width="8.7109375" style="180" customWidth="1"/>
    <col min="1804" max="1804" width="6.140625" style="180" customWidth="1"/>
    <col min="1805" max="1805" width="8.7109375" style="180" customWidth="1"/>
    <col min="1806" max="1806" width="6.85546875" style="180" bestFit="1" customWidth="1"/>
    <col min="1807" max="1807" width="8.7109375" style="180" customWidth="1"/>
    <col min="1808" max="1808" width="6.140625" style="180" customWidth="1"/>
    <col min="1809" max="1809" width="8.7109375" style="180" customWidth="1"/>
    <col min="1810" max="1810" width="6.7109375" style="180" bestFit="1" customWidth="1"/>
    <col min="1811" max="2052" width="9.140625" style="180"/>
    <col min="2053" max="2053" width="5" style="180" customWidth="1"/>
    <col min="2054" max="2054" width="34.85546875" style="180" customWidth="1"/>
    <col min="2055" max="2056" width="10.28515625" style="180" customWidth="1"/>
    <col min="2057" max="2057" width="12.28515625" style="180" customWidth="1"/>
    <col min="2058" max="2058" width="6" style="180" customWidth="1"/>
    <col min="2059" max="2059" width="8.7109375" style="180" customWidth="1"/>
    <col min="2060" max="2060" width="6.140625" style="180" customWidth="1"/>
    <col min="2061" max="2061" width="8.7109375" style="180" customWidth="1"/>
    <col min="2062" max="2062" width="6.85546875" style="180" bestFit="1" customWidth="1"/>
    <col min="2063" max="2063" width="8.7109375" style="180" customWidth="1"/>
    <col min="2064" max="2064" width="6.140625" style="180" customWidth="1"/>
    <col min="2065" max="2065" width="8.7109375" style="180" customWidth="1"/>
    <col min="2066" max="2066" width="6.7109375" style="180" bestFit="1" customWidth="1"/>
    <col min="2067" max="2308" width="9.140625" style="180"/>
    <col min="2309" max="2309" width="5" style="180" customWidth="1"/>
    <col min="2310" max="2310" width="34.85546875" style="180" customWidth="1"/>
    <col min="2311" max="2312" width="10.28515625" style="180" customWidth="1"/>
    <col min="2313" max="2313" width="12.28515625" style="180" customWidth="1"/>
    <col min="2314" max="2314" width="6" style="180" customWidth="1"/>
    <col min="2315" max="2315" width="8.7109375" style="180" customWidth="1"/>
    <col min="2316" max="2316" width="6.140625" style="180" customWidth="1"/>
    <col min="2317" max="2317" width="8.7109375" style="180" customWidth="1"/>
    <col min="2318" max="2318" width="6.85546875" style="180" bestFit="1" customWidth="1"/>
    <col min="2319" max="2319" width="8.7109375" style="180" customWidth="1"/>
    <col min="2320" max="2320" width="6.140625" style="180" customWidth="1"/>
    <col min="2321" max="2321" width="8.7109375" style="180" customWidth="1"/>
    <col min="2322" max="2322" width="6.7109375" style="180" bestFit="1" customWidth="1"/>
    <col min="2323" max="2564" width="9.140625" style="180"/>
    <col min="2565" max="2565" width="5" style="180" customWidth="1"/>
    <col min="2566" max="2566" width="34.85546875" style="180" customWidth="1"/>
    <col min="2567" max="2568" width="10.28515625" style="180" customWidth="1"/>
    <col min="2569" max="2569" width="12.28515625" style="180" customWidth="1"/>
    <col min="2570" max="2570" width="6" style="180" customWidth="1"/>
    <col min="2571" max="2571" width="8.7109375" style="180" customWidth="1"/>
    <col min="2572" max="2572" width="6.140625" style="180" customWidth="1"/>
    <col min="2573" max="2573" width="8.7109375" style="180" customWidth="1"/>
    <col min="2574" max="2574" width="6.85546875" style="180" bestFit="1" customWidth="1"/>
    <col min="2575" max="2575" width="8.7109375" style="180" customWidth="1"/>
    <col min="2576" max="2576" width="6.140625" style="180" customWidth="1"/>
    <col min="2577" max="2577" width="8.7109375" style="180" customWidth="1"/>
    <col min="2578" max="2578" width="6.7109375" style="180" bestFit="1" customWidth="1"/>
    <col min="2579" max="2820" width="9.140625" style="180"/>
    <col min="2821" max="2821" width="5" style="180" customWidth="1"/>
    <col min="2822" max="2822" width="34.85546875" style="180" customWidth="1"/>
    <col min="2823" max="2824" width="10.28515625" style="180" customWidth="1"/>
    <col min="2825" max="2825" width="12.28515625" style="180" customWidth="1"/>
    <col min="2826" max="2826" width="6" style="180" customWidth="1"/>
    <col min="2827" max="2827" width="8.7109375" style="180" customWidth="1"/>
    <col min="2828" max="2828" width="6.140625" style="180" customWidth="1"/>
    <col min="2829" max="2829" width="8.7109375" style="180" customWidth="1"/>
    <col min="2830" max="2830" width="6.85546875" style="180" bestFit="1" customWidth="1"/>
    <col min="2831" max="2831" width="8.7109375" style="180" customWidth="1"/>
    <col min="2832" max="2832" width="6.140625" style="180" customWidth="1"/>
    <col min="2833" max="2833" width="8.7109375" style="180" customWidth="1"/>
    <col min="2834" max="2834" width="6.7109375" style="180" bestFit="1" customWidth="1"/>
    <col min="2835" max="3076" width="9.140625" style="180"/>
    <col min="3077" max="3077" width="5" style="180" customWidth="1"/>
    <col min="3078" max="3078" width="34.85546875" style="180" customWidth="1"/>
    <col min="3079" max="3080" width="10.28515625" style="180" customWidth="1"/>
    <col min="3081" max="3081" width="12.28515625" style="180" customWidth="1"/>
    <col min="3082" max="3082" width="6" style="180" customWidth="1"/>
    <col min="3083" max="3083" width="8.7109375" style="180" customWidth="1"/>
    <col min="3084" max="3084" width="6.140625" style="180" customWidth="1"/>
    <col min="3085" max="3085" width="8.7109375" style="180" customWidth="1"/>
    <col min="3086" max="3086" width="6.85546875" style="180" bestFit="1" customWidth="1"/>
    <col min="3087" max="3087" width="8.7109375" style="180" customWidth="1"/>
    <col min="3088" max="3088" width="6.140625" style="180" customWidth="1"/>
    <col min="3089" max="3089" width="8.7109375" style="180" customWidth="1"/>
    <col min="3090" max="3090" width="6.7109375" style="180" bestFit="1" customWidth="1"/>
    <col min="3091" max="3332" width="9.140625" style="180"/>
    <col min="3333" max="3333" width="5" style="180" customWidth="1"/>
    <col min="3334" max="3334" width="34.85546875" style="180" customWidth="1"/>
    <col min="3335" max="3336" width="10.28515625" style="180" customWidth="1"/>
    <col min="3337" max="3337" width="12.28515625" style="180" customWidth="1"/>
    <col min="3338" max="3338" width="6" style="180" customWidth="1"/>
    <col min="3339" max="3339" width="8.7109375" style="180" customWidth="1"/>
    <col min="3340" max="3340" width="6.140625" style="180" customWidth="1"/>
    <col min="3341" max="3341" width="8.7109375" style="180" customWidth="1"/>
    <col min="3342" max="3342" width="6.85546875" style="180" bestFit="1" customWidth="1"/>
    <col min="3343" max="3343" width="8.7109375" style="180" customWidth="1"/>
    <col min="3344" max="3344" width="6.140625" style="180" customWidth="1"/>
    <col min="3345" max="3345" width="8.7109375" style="180" customWidth="1"/>
    <col min="3346" max="3346" width="6.7109375" style="180" bestFit="1" customWidth="1"/>
    <col min="3347" max="3588" width="9.140625" style="180"/>
    <col min="3589" max="3589" width="5" style="180" customWidth="1"/>
    <col min="3590" max="3590" width="34.85546875" style="180" customWidth="1"/>
    <col min="3591" max="3592" width="10.28515625" style="180" customWidth="1"/>
    <col min="3593" max="3593" width="12.28515625" style="180" customWidth="1"/>
    <col min="3594" max="3594" width="6" style="180" customWidth="1"/>
    <col min="3595" max="3595" width="8.7109375" style="180" customWidth="1"/>
    <col min="3596" max="3596" width="6.140625" style="180" customWidth="1"/>
    <col min="3597" max="3597" width="8.7109375" style="180" customWidth="1"/>
    <col min="3598" max="3598" width="6.85546875" style="180" bestFit="1" customWidth="1"/>
    <col min="3599" max="3599" width="8.7109375" style="180" customWidth="1"/>
    <col min="3600" max="3600" width="6.140625" style="180" customWidth="1"/>
    <col min="3601" max="3601" width="8.7109375" style="180" customWidth="1"/>
    <col min="3602" max="3602" width="6.7109375" style="180" bestFit="1" customWidth="1"/>
    <col min="3603" max="3844" width="9.140625" style="180"/>
    <col min="3845" max="3845" width="5" style="180" customWidth="1"/>
    <col min="3846" max="3846" width="34.85546875" style="180" customWidth="1"/>
    <col min="3847" max="3848" width="10.28515625" style="180" customWidth="1"/>
    <col min="3849" max="3849" width="12.28515625" style="180" customWidth="1"/>
    <col min="3850" max="3850" width="6" style="180" customWidth="1"/>
    <col min="3851" max="3851" width="8.7109375" style="180" customWidth="1"/>
    <col min="3852" max="3852" width="6.140625" style="180" customWidth="1"/>
    <col min="3853" max="3853" width="8.7109375" style="180" customWidth="1"/>
    <col min="3854" max="3854" width="6.85546875" style="180" bestFit="1" customWidth="1"/>
    <col min="3855" max="3855" width="8.7109375" style="180" customWidth="1"/>
    <col min="3856" max="3856" width="6.140625" style="180" customWidth="1"/>
    <col min="3857" max="3857" width="8.7109375" style="180" customWidth="1"/>
    <col min="3858" max="3858" width="6.7109375" style="180" bestFit="1" customWidth="1"/>
    <col min="3859" max="4100" width="9.140625" style="180"/>
    <col min="4101" max="4101" width="5" style="180" customWidth="1"/>
    <col min="4102" max="4102" width="34.85546875" style="180" customWidth="1"/>
    <col min="4103" max="4104" width="10.28515625" style="180" customWidth="1"/>
    <col min="4105" max="4105" width="12.28515625" style="180" customWidth="1"/>
    <col min="4106" max="4106" width="6" style="180" customWidth="1"/>
    <col min="4107" max="4107" width="8.7109375" style="180" customWidth="1"/>
    <col min="4108" max="4108" width="6.140625" style="180" customWidth="1"/>
    <col min="4109" max="4109" width="8.7109375" style="180" customWidth="1"/>
    <col min="4110" max="4110" width="6.85546875" style="180" bestFit="1" customWidth="1"/>
    <col min="4111" max="4111" width="8.7109375" style="180" customWidth="1"/>
    <col min="4112" max="4112" width="6.140625" style="180" customWidth="1"/>
    <col min="4113" max="4113" width="8.7109375" style="180" customWidth="1"/>
    <col min="4114" max="4114" width="6.7109375" style="180" bestFit="1" customWidth="1"/>
    <col min="4115" max="4356" width="9.140625" style="180"/>
    <col min="4357" max="4357" width="5" style="180" customWidth="1"/>
    <col min="4358" max="4358" width="34.85546875" style="180" customWidth="1"/>
    <col min="4359" max="4360" width="10.28515625" style="180" customWidth="1"/>
    <col min="4361" max="4361" width="12.28515625" style="180" customWidth="1"/>
    <col min="4362" max="4362" width="6" style="180" customWidth="1"/>
    <col min="4363" max="4363" width="8.7109375" style="180" customWidth="1"/>
    <col min="4364" max="4364" width="6.140625" style="180" customWidth="1"/>
    <col min="4365" max="4365" width="8.7109375" style="180" customWidth="1"/>
    <col min="4366" max="4366" width="6.85546875" style="180" bestFit="1" customWidth="1"/>
    <col min="4367" max="4367" width="8.7109375" style="180" customWidth="1"/>
    <col min="4368" max="4368" width="6.140625" style="180" customWidth="1"/>
    <col min="4369" max="4369" width="8.7109375" style="180" customWidth="1"/>
    <col min="4370" max="4370" width="6.7109375" style="180" bestFit="1" customWidth="1"/>
    <col min="4371" max="4612" width="9.140625" style="180"/>
    <col min="4613" max="4613" width="5" style="180" customWidth="1"/>
    <col min="4614" max="4614" width="34.85546875" style="180" customWidth="1"/>
    <col min="4615" max="4616" width="10.28515625" style="180" customWidth="1"/>
    <col min="4617" max="4617" width="12.28515625" style="180" customWidth="1"/>
    <col min="4618" max="4618" width="6" style="180" customWidth="1"/>
    <col min="4619" max="4619" width="8.7109375" style="180" customWidth="1"/>
    <col min="4620" max="4620" width="6.140625" style="180" customWidth="1"/>
    <col min="4621" max="4621" width="8.7109375" style="180" customWidth="1"/>
    <col min="4622" max="4622" width="6.85546875" style="180" bestFit="1" customWidth="1"/>
    <col min="4623" max="4623" width="8.7109375" style="180" customWidth="1"/>
    <col min="4624" max="4624" width="6.140625" style="180" customWidth="1"/>
    <col min="4625" max="4625" width="8.7109375" style="180" customWidth="1"/>
    <col min="4626" max="4626" width="6.7109375" style="180" bestFit="1" customWidth="1"/>
    <col min="4627" max="4868" width="9.140625" style="180"/>
    <col min="4869" max="4869" width="5" style="180" customWidth="1"/>
    <col min="4870" max="4870" width="34.85546875" style="180" customWidth="1"/>
    <col min="4871" max="4872" width="10.28515625" style="180" customWidth="1"/>
    <col min="4873" max="4873" width="12.28515625" style="180" customWidth="1"/>
    <col min="4874" max="4874" width="6" style="180" customWidth="1"/>
    <col min="4875" max="4875" width="8.7109375" style="180" customWidth="1"/>
    <col min="4876" max="4876" width="6.140625" style="180" customWidth="1"/>
    <col min="4877" max="4877" width="8.7109375" style="180" customWidth="1"/>
    <col min="4878" max="4878" width="6.85546875" style="180" bestFit="1" customWidth="1"/>
    <col min="4879" max="4879" width="8.7109375" style="180" customWidth="1"/>
    <col min="4880" max="4880" width="6.140625" style="180" customWidth="1"/>
    <col min="4881" max="4881" width="8.7109375" style="180" customWidth="1"/>
    <col min="4882" max="4882" width="6.7109375" style="180" bestFit="1" customWidth="1"/>
    <col min="4883" max="5124" width="9.140625" style="180"/>
    <col min="5125" max="5125" width="5" style="180" customWidth="1"/>
    <col min="5126" max="5126" width="34.85546875" style="180" customWidth="1"/>
    <col min="5127" max="5128" width="10.28515625" style="180" customWidth="1"/>
    <col min="5129" max="5129" width="12.28515625" style="180" customWidth="1"/>
    <col min="5130" max="5130" width="6" style="180" customWidth="1"/>
    <col min="5131" max="5131" width="8.7109375" style="180" customWidth="1"/>
    <col min="5132" max="5132" width="6.140625" style="180" customWidth="1"/>
    <col min="5133" max="5133" width="8.7109375" style="180" customWidth="1"/>
    <col min="5134" max="5134" width="6.85546875" style="180" bestFit="1" customWidth="1"/>
    <col min="5135" max="5135" width="8.7109375" style="180" customWidth="1"/>
    <col min="5136" max="5136" width="6.140625" style="180" customWidth="1"/>
    <col min="5137" max="5137" width="8.7109375" style="180" customWidth="1"/>
    <col min="5138" max="5138" width="6.7109375" style="180" bestFit="1" customWidth="1"/>
    <col min="5139" max="5380" width="9.140625" style="180"/>
    <col min="5381" max="5381" width="5" style="180" customWidth="1"/>
    <col min="5382" max="5382" width="34.85546875" style="180" customWidth="1"/>
    <col min="5383" max="5384" width="10.28515625" style="180" customWidth="1"/>
    <col min="5385" max="5385" width="12.28515625" style="180" customWidth="1"/>
    <col min="5386" max="5386" width="6" style="180" customWidth="1"/>
    <col min="5387" max="5387" width="8.7109375" style="180" customWidth="1"/>
    <col min="5388" max="5388" width="6.140625" style="180" customWidth="1"/>
    <col min="5389" max="5389" width="8.7109375" style="180" customWidth="1"/>
    <col min="5390" max="5390" width="6.85546875" style="180" bestFit="1" customWidth="1"/>
    <col min="5391" max="5391" width="8.7109375" style="180" customWidth="1"/>
    <col min="5392" max="5392" width="6.140625" style="180" customWidth="1"/>
    <col min="5393" max="5393" width="8.7109375" style="180" customWidth="1"/>
    <col min="5394" max="5394" width="6.7109375" style="180" bestFit="1" customWidth="1"/>
    <col min="5395" max="5636" width="9.140625" style="180"/>
    <col min="5637" max="5637" width="5" style="180" customWidth="1"/>
    <col min="5638" max="5638" width="34.85546875" style="180" customWidth="1"/>
    <col min="5639" max="5640" width="10.28515625" style="180" customWidth="1"/>
    <col min="5641" max="5641" width="12.28515625" style="180" customWidth="1"/>
    <col min="5642" max="5642" width="6" style="180" customWidth="1"/>
    <col min="5643" max="5643" width="8.7109375" style="180" customWidth="1"/>
    <col min="5644" max="5644" width="6.140625" style="180" customWidth="1"/>
    <col min="5645" max="5645" width="8.7109375" style="180" customWidth="1"/>
    <col min="5646" max="5646" width="6.85546875" style="180" bestFit="1" customWidth="1"/>
    <col min="5647" max="5647" width="8.7109375" style="180" customWidth="1"/>
    <col min="5648" max="5648" width="6.140625" style="180" customWidth="1"/>
    <col min="5649" max="5649" width="8.7109375" style="180" customWidth="1"/>
    <col min="5650" max="5650" width="6.7109375" style="180" bestFit="1" customWidth="1"/>
    <col min="5651" max="5892" width="9.140625" style="180"/>
    <col min="5893" max="5893" width="5" style="180" customWidth="1"/>
    <col min="5894" max="5894" width="34.85546875" style="180" customWidth="1"/>
    <col min="5895" max="5896" width="10.28515625" style="180" customWidth="1"/>
    <col min="5897" max="5897" width="12.28515625" style="180" customWidth="1"/>
    <col min="5898" max="5898" width="6" style="180" customWidth="1"/>
    <col min="5899" max="5899" width="8.7109375" style="180" customWidth="1"/>
    <col min="5900" max="5900" width="6.140625" style="180" customWidth="1"/>
    <col min="5901" max="5901" width="8.7109375" style="180" customWidth="1"/>
    <col min="5902" max="5902" width="6.85546875" style="180" bestFit="1" customWidth="1"/>
    <col min="5903" max="5903" width="8.7109375" style="180" customWidth="1"/>
    <col min="5904" max="5904" width="6.140625" style="180" customWidth="1"/>
    <col min="5905" max="5905" width="8.7109375" style="180" customWidth="1"/>
    <col min="5906" max="5906" width="6.7109375" style="180" bestFit="1" customWidth="1"/>
    <col min="5907" max="6148" width="9.140625" style="180"/>
    <col min="6149" max="6149" width="5" style="180" customWidth="1"/>
    <col min="6150" max="6150" width="34.85546875" style="180" customWidth="1"/>
    <col min="6151" max="6152" width="10.28515625" style="180" customWidth="1"/>
    <col min="6153" max="6153" width="12.28515625" style="180" customWidth="1"/>
    <col min="6154" max="6154" width="6" style="180" customWidth="1"/>
    <col min="6155" max="6155" width="8.7109375" style="180" customWidth="1"/>
    <col min="6156" max="6156" width="6.140625" style="180" customWidth="1"/>
    <col min="6157" max="6157" width="8.7109375" style="180" customWidth="1"/>
    <col min="6158" max="6158" width="6.85546875" style="180" bestFit="1" customWidth="1"/>
    <col min="6159" max="6159" width="8.7109375" style="180" customWidth="1"/>
    <col min="6160" max="6160" width="6.140625" style="180" customWidth="1"/>
    <col min="6161" max="6161" width="8.7109375" style="180" customWidth="1"/>
    <col min="6162" max="6162" width="6.7109375" style="180" bestFit="1" customWidth="1"/>
    <col min="6163" max="6404" width="9.140625" style="180"/>
    <col min="6405" max="6405" width="5" style="180" customWidth="1"/>
    <col min="6406" max="6406" width="34.85546875" style="180" customWidth="1"/>
    <col min="6407" max="6408" width="10.28515625" style="180" customWidth="1"/>
    <col min="6409" max="6409" width="12.28515625" style="180" customWidth="1"/>
    <col min="6410" max="6410" width="6" style="180" customWidth="1"/>
    <col min="6411" max="6411" width="8.7109375" style="180" customWidth="1"/>
    <col min="6412" max="6412" width="6.140625" style="180" customWidth="1"/>
    <col min="6413" max="6413" width="8.7109375" style="180" customWidth="1"/>
    <col min="6414" max="6414" width="6.85546875" style="180" bestFit="1" customWidth="1"/>
    <col min="6415" max="6415" width="8.7109375" style="180" customWidth="1"/>
    <col min="6416" max="6416" width="6.140625" style="180" customWidth="1"/>
    <col min="6417" max="6417" width="8.7109375" style="180" customWidth="1"/>
    <col min="6418" max="6418" width="6.7109375" style="180" bestFit="1" customWidth="1"/>
    <col min="6419" max="6660" width="9.140625" style="180"/>
    <col min="6661" max="6661" width="5" style="180" customWidth="1"/>
    <col min="6662" max="6662" width="34.85546875" style="180" customWidth="1"/>
    <col min="6663" max="6664" width="10.28515625" style="180" customWidth="1"/>
    <col min="6665" max="6665" width="12.28515625" style="180" customWidth="1"/>
    <col min="6666" max="6666" width="6" style="180" customWidth="1"/>
    <col min="6667" max="6667" width="8.7109375" style="180" customWidth="1"/>
    <col min="6668" max="6668" width="6.140625" style="180" customWidth="1"/>
    <col min="6669" max="6669" width="8.7109375" style="180" customWidth="1"/>
    <col min="6670" max="6670" width="6.85546875" style="180" bestFit="1" customWidth="1"/>
    <col min="6671" max="6671" width="8.7109375" style="180" customWidth="1"/>
    <col min="6672" max="6672" width="6.140625" style="180" customWidth="1"/>
    <col min="6673" max="6673" width="8.7109375" style="180" customWidth="1"/>
    <col min="6674" max="6674" width="6.7109375" style="180" bestFit="1" customWidth="1"/>
    <col min="6675" max="6916" width="9.140625" style="180"/>
    <col min="6917" max="6917" width="5" style="180" customWidth="1"/>
    <col min="6918" max="6918" width="34.85546875" style="180" customWidth="1"/>
    <col min="6919" max="6920" width="10.28515625" style="180" customWidth="1"/>
    <col min="6921" max="6921" width="12.28515625" style="180" customWidth="1"/>
    <col min="6922" max="6922" width="6" style="180" customWidth="1"/>
    <col min="6923" max="6923" width="8.7109375" style="180" customWidth="1"/>
    <col min="6924" max="6924" width="6.140625" style="180" customWidth="1"/>
    <col min="6925" max="6925" width="8.7109375" style="180" customWidth="1"/>
    <col min="6926" max="6926" width="6.85546875" style="180" bestFit="1" customWidth="1"/>
    <col min="6927" max="6927" width="8.7109375" style="180" customWidth="1"/>
    <col min="6928" max="6928" width="6.140625" style="180" customWidth="1"/>
    <col min="6929" max="6929" width="8.7109375" style="180" customWidth="1"/>
    <col min="6930" max="6930" width="6.7109375" style="180" bestFit="1" customWidth="1"/>
    <col min="6931" max="7172" width="9.140625" style="180"/>
    <col min="7173" max="7173" width="5" style="180" customWidth="1"/>
    <col min="7174" max="7174" width="34.85546875" style="180" customWidth="1"/>
    <col min="7175" max="7176" width="10.28515625" style="180" customWidth="1"/>
    <col min="7177" max="7177" width="12.28515625" style="180" customWidth="1"/>
    <col min="7178" max="7178" width="6" style="180" customWidth="1"/>
    <col min="7179" max="7179" width="8.7109375" style="180" customWidth="1"/>
    <col min="7180" max="7180" width="6.140625" style="180" customWidth="1"/>
    <col min="7181" max="7181" width="8.7109375" style="180" customWidth="1"/>
    <col min="7182" max="7182" width="6.85546875" style="180" bestFit="1" customWidth="1"/>
    <col min="7183" max="7183" width="8.7109375" style="180" customWidth="1"/>
    <col min="7184" max="7184" width="6.140625" style="180" customWidth="1"/>
    <col min="7185" max="7185" width="8.7109375" style="180" customWidth="1"/>
    <col min="7186" max="7186" width="6.7109375" style="180" bestFit="1" customWidth="1"/>
    <col min="7187" max="7428" width="9.140625" style="180"/>
    <col min="7429" max="7429" width="5" style="180" customWidth="1"/>
    <col min="7430" max="7430" width="34.85546875" style="180" customWidth="1"/>
    <col min="7431" max="7432" width="10.28515625" style="180" customWidth="1"/>
    <col min="7433" max="7433" width="12.28515625" style="180" customWidth="1"/>
    <col min="7434" max="7434" width="6" style="180" customWidth="1"/>
    <col min="7435" max="7435" width="8.7109375" style="180" customWidth="1"/>
    <col min="7436" max="7436" width="6.140625" style="180" customWidth="1"/>
    <col min="7437" max="7437" width="8.7109375" style="180" customWidth="1"/>
    <col min="7438" max="7438" width="6.85546875" style="180" bestFit="1" customWidth="1"/>
    <col min="7439" max="7439" width="8.7109375" style="180" customWidth="1"/>
    <col min="7440" max="7440" width="6.140625" style="180" customWidth="1"/>
    <col min="7441" max="7441" width="8.7109375" style="180" customWidth="1"/>
    <col min="7442" max="7442" width="6.7109375" style="180" bestFit="1" customWidth="1"/>
    <col min="7443" max="7684" width="9.140625" style="180"/>
    <col min="7685" max="7685" width="5" style="180" customWidth="1"/>
    <col min="7686" max="7686" width="34.85546875" style="180" customWidth="1"/>
    <col min="7687" max="7688" width="10.28515625" style="180" customWidth="1"/>
    <col min="7689" max="7689" width="12.28515625" style="180" customWidth="1"/>
    <col min="7690" max="7690" width="6" style="180" customWidth="1"/>
    <col min="7691" max="7691" width="8.7109375" style="180" customWidth="1"/>
    <col min="7692" max="7692" width="6.140625" style="180" customWidth="1"/>
    <col min="7693" max="7693" width="8.7109375" style="180" customWidth="1"/>
    <col min="7694" max="7694" width="6.85546875" style="180" bestFit="1" customWidth="1"/>
    <col min="7695" max="7695" width="8.7109375" style="180" customWidth="1"/>
    <col min="7696" max="7696" width="6.140625" style="180" customWidth="1"/>
    <col min="7697" max="7697" width="8.7109375" style="180" customWidth="1"/>
    <col min="7698" max="7698" width="6.7109375" style="180" bestFit="1" customWidth="1"/>
    <col min="7699" max="7940" width="9.140625" style="180"/>
    <col min="7941" max="7941" width="5" style="180" customWidth="1"/>
    <col min="7942" max="7942" width="34.85546875" style="180" customWidth="1"/>
    <col min="7943" max="7944" width="10.28515625" style="180" customWidth="1"/>
    <col min="7945" max="7945" width="12.28515625" style="180" customWidth="1"/>
    <col min="7946" max="7946" width="6" style="180" customWidth="1"/>
    <col min="7947" max="7947" width="8.7109375" style="180" customWidth="1"/>
    <col min="7948" max="7948" width="6.140625" style="180" customWidth="1"/>
    <col min="7949" max="7949" width="8.7109375" style="180" customWidth="1"/>
    <col min="7950" max="7950" width="6.85546875" style="180" bestFit="1" customWidth="1"/>
    <col min="7951" max="7951" width="8.7109375" style="180" customWidth="1"/>
    <col min="7952" max="7952" width="6.140625" style="180" customWidth="1"/>
    <col min="7953" max="7953" width="8.7109375" style="180" customWidth="1"/>
    <col min="7954" max="7954" width="6.7109375" style="180" bestFit="1" customWidth="1"/>
    <col min="7955" max="8196" width="9.140625" style="180"/>
    <col min="8197" max="8197" width="5" style="180" customWidth="1"/>
    <col min="8198" max="8198" width="34.85546875" style="180" customWidth="1"/>
    <col min="8199" max="8200" width="10.28515625" style="180" customWidth="1"/>
    <col min="8201" max="8201" width="12.28515625" style="180" customWidth="1"/>
    <col min="8202" max="8202" width="6" style="180" customWidth="1"/>
    <col min="8203" max="8203" width="8.7109375" style="180" customWidth="1"/>
    <col min="8204" max="8204" width="6.140625" style="180" customWidth="1"/>
    <col min="8205" max="8205" width="8.7109375" style="180" customWidth="1"/>
    <col min="8206" max="8206" width="6.85546875" style="180" bestFit="1" customWidth="1"/>
    <col min="8207" max="8207" width="8.7109375" style="180" customWidth="1"/>
    <col min="8208" max="8208" width="6.140625" style="180" customWidth="1"/>
    <col min="8209" max="8209" width="8.7109375" style="180" customWidth="1"/>
    <col min="8210" max="8210" width="6.7109375" style="180" bestFit="1" customWidth="1"/>
    <col min="8211" max="8452" width="9.140625" style="180"/>
    <col min="8453" max="8453" width="5" style="180" customWidth="1"/>
    <col min="8454" max="8454" width="34.85546875" style="180" customWidth="1"/>
    <col min="8455" max="8456" width="10.28515625" style="180" customWidth="1"/>
    <col min="8457" max="8457" width="12.28515625" style="180" customWidth="1"/>
    <col min="8458" max="8458" width="6" style="180" customWidth="1"/>
    <col min="8459" max="8459" width="8.7109375" style="180" customWidth="1"/>
    <col min="8460" max="8460" width="6.140625" style="180" customWidth="1"/>
    <col min="8461" max="8461" width="8.7109375" style="180" customWidth="1"/>
    <col min="8462" max="8462" width="6.85546875" style="180" bestFit="1" customWidth="1"/>
    <col min="8463" max="8463" width="8.7109375" style="180" customWidth="1"/>
    <col min="8464" max="8464" width="6.140625" style="180" customWidth="1"/>
    <col min="8465" max="8465" width="8.7109375" style="180" customWidth="1"/>
    <col min="8466" max="8466" width="6.7109375" style="180" bestFit="1" customWidth="1"/>
    <col min="8467" max="8708" width="9.140625" style="180"/>
    <col min="8709" max="8709" width="5" style="180" customWidth="1"/>
    <col min="8710" max="8710" width="34.85546875" style="180" customWidth="1"/>
    <col min="8711" max="8712" width="10.28515625" style="180" customWidth="1"/>
    <col min="8713" max="8713" width="12.28515625" style="180" customWidth="1"/>
    <col min="8714" max="8714" width="6" style="180" customWidth="1"/>
    <col min="8715" max="8715" width="8.7109375" style="180" customWidth="1"/>
    <col min="8716" max="8716" width="6.140625" style="180" customWidth="1"/>
    <col min="8717" max="8717" width="8.7109375" style="180" customWidth="1"/>
    <col min="8718" max="8718" width="6.85546875" style="180" bestFit="1" customWidth="1"/>
    <col min="8719" max="8719" width="8.7109375" style="180" customWidth="1"/>
    <col min="8720" max="8720" width="6.140625" style="180" customWidth="1"/>
    <col min="8721" max="8721" width="8.7109375" style="180" customWidth="1"/>
    <col min="8722" max="8722" width="6.7109375" style="180" bestFit="1" customWidth="1"/>
    <col min="8723" max="8964" width="9.140625" style="180"/>
    <col min="8965" max="8965" width="5" style="180" customWidth="1"/>
    <col min="8966" max="8966" width="34.85546875" style="180" customWidth="1"/>
    <col min="8967" max="8968" width="10.28515625" style="180" customWidth="1"/>
    <col min="8969" max="8969" width="12.28515625" style="180" customWidth="1"/>
    <col min="8970" max="8970" width="6" style="180" customWidth="1"/>
    <col min="8971" max="8971" width="8.7109375" style="180" customWidth="1"/>
    <col min="8972" max="8972" width="6.140625" style="180" customWidth="1"/>
    <col min="8973" max="8973" width="8.7109375" style="180" customWidth="1"/>
    <col min="8974" max="8974" width="6.85546875" style="180" bestFit="1" customWidth="1"/>
    <col min="8975" max="8975" width="8.7109375" style="180" customWidth="1"/>
    <col min="8976" max="8976" width="6.140625" style="180" customWidth="1"/>
    <col min="8977" max="8977" width="8.7109375" style="180" customWidth="1"/>
    <col min="8978" max="8978" width="6.7109375" style="180" bestFit="1" customWidth="1"/>
    <col min="8979" max="9220" width="9.140625" style="180"/>
    <col min="9221" max="9221" width="5" style="180" customWidth="1"/>
    <col min="9222" max="9222" width="34.85546875" style="180" customWidth="1"/>
    <col min="9223" max="9224" width="10.28515625" style="180" customWidth="1"/>
    <col min="9225" max="9225" width="12.28515625" style="180" customWidth="1"/>
    <col min="9226" max="9226" width="6" style="180" customWidth="1"/>
    <col min="9227" max="9227" width="8.7109375" style="180" customWidth="1"/>
    <col min="9228" max="9228" width="6.140625" style="180" customWidth="1"/>
    <col min="9229" max="9229" width="8.7109375" style="180" customWidth="1"/>
    <col min="9230" max="9230" width="6.85546875" style="180" bestFit="1" customWidth="1"/>
    <col min="9231" max="9231" width="8.7109375" style="180" customWidth="1"/>
    <col min="9232" max="9232" width="6.140625" style="180" customWidth="1"/>
    <col min="9233" max="9233" width="8.7109375" style="180" customWidth="1"/>
    <col min="9234" max="9234" width="6.7109375" style="180" bestFit="1" customWidth="1"/>
    <col min="9235" max="9476" width="9.140625" style="180"/>
    <col min="9477" max="9477" width="5" style="180" customWidth="1"/>
    <col min="9478" max="9478" width="34.85546875" style="180" customWidth="1"/>
    <col min="9479" max="9480" width="10.28515625" style="180" customWidth="1"/>
    <col min="9481" max="9481" width="12.28515625" style="180" customWidth="1"/>
    <col min="9482" max="9482" width="6" style="180" customWidth="1"/>
    <col min="9483" max="9483" width="8.7109375" style="180" customWidth="1"/>
    <col min="9484" max="9484" width="6.140625" style="180" customWidth="1"/>
    <col min="9485" max="9485" width="8.7109375" style="180" customWidth="1"/>
    <col min="9486" max="9486" width="6.85546875" style="180" bestFit="1" customWidth="1"/>
    <col min="9487" max="9487" width="8.7109375" style="180" customWidth="1"/>
    <col min="9488" max="9488" width="6.140625" style="180" customWidth="1"/>
    <col min="9489" max="9489" width="8.7109375" style="180" customWidth="1"/>
    <col min="9490" max="9490" width="6.7109375" style="180" bestFit="1" customWidth="1"/>
    <col min="9491" max="9732" width="9.140625" style="180"/>
    <col min="9733" max="9733" width="5" style="180" customWidth="1"/>
    <col min="9734" max="9734" width="34.85546875" style="180" customWidth="1"/>
    <col min="9735" max="9736" width="10.28515625" style="180" customWidth="1"/>
    <col min="9737" max="9737" width="12.28515625" style="180" customWidth="1"/>
    <col min="9738" max="9738" width="6" style="180" customWidth="1"/>
    <col min="9739" max="9739" width="8.7109375" style="180" customWidth="1"/>
    <col min="9740" max="9740" width="6.140625" style="180" customWidth="1"/>
    <col min="9741" max="9741" width="8.7109375" style="180" customWidth="1"/>
    <col min="9742" max="9742" width="6.85546875" style="180" bestFit="1" customWidth="1"/>
    <col min="9743" max="9743" width="8.7109375" style="180" customWidth="1"/>
    <col min="9744" max="9744" width="6.140625" style="180" customWidth="1"/>
    <col min="9745" max="9745" width="8.7109375" style="180" customWidth="1"/>
    <col min="9746" max="9746" width="6.7109375" style="180" bestFit="1" customWidth="1"/>
    <col min="9747" max="9988" width="9.140625" style="180"/>
    <col min="9989" max="9989" width="5" style="180" customWidth="1"/>
    <col min="9990" max="9990" width="34.85546875" style="180" customWidth="1"/>
    <col min="9991" max="9992" width="10.28515625" style="180" customWidth="1"/>
    <col min="9993" max="9993" width="12.28515625" style="180" customWidth="1"/>
    <col min="9994" max="9994" width="6" style="180" customWidth="1"/>
    <col min="9995" max="9995" width="8.7109375" style="180" customWidth="1"/>
    <col min="9996" max="9996" width="6.140625" style="180" customWidth="1"/>
    <col min="9997" max="9997" width="8.7109375" style="180" customWidth="1"/>
    <col min="9998" max="9998" width="6.85546875" style="180" bestFit="1" customWidth="1"/>
    <col min="9999" max="9999" width="8.7109375" style="180" customWidth="1"/>
    <col min="10000" max="10000" width="6.140625" style="180" customWidth="1"/>
    <col min="10001" max="10001" width="8.7109375" style="180" customWidth="1"/>
    <col min="10002" max="10002" width="6.7109375" style="180" bestFit="1" customWidth="1"/>
    <col min="10003" max="10244" width="9.140625" style="180"/>
    <col min="10245" max="10245" width="5" style="180" customWidth="1"/>
    <col min="10246" max="10246" width="34.85546875" style="180" customWidth="1"/>
    <col min="10247" max="10248" width="10.28515625" style="180" customWidth="1"/>
    <col min="10249" max="10249" width="12.28515625" style="180" customWidth="1"/>
    <col min="10250" max="10250" width="6" style="180" customWidth="1"/>
    <col min="10251" max="10251" width="8.7109375" style="180" customWidth="1"/>
    <col min="10252" max="10252" width="6.140625" style="180" customWidth="1"/>
    <col min="10253" max="10253" width="8.7109375" style="180" customWidth="1"/>
    <col min="10254" max="10254" width="6.85546875" style="180" bestFit="1" customWidth="1"/>
    <col min="10255" max="10255" width="8.7109375" style="180" customWidth="1"/>
    <col min="10256" max="10256" width="6.140625" style="180" customWidth="1"/>
    <col min="10257" max="10257" width="8.7109375" style="180" customWidth="1"/>
    <col min="10258" max="10258" width="6.7109375" style="180" bestFit="1" customWidth="1"/>
    <col min="10259" max="10500" width="9.140625" style="180"/>
    <col min="10501" max="10501" width="5" style="180" customWidth="1"/>
    <col min="10502" max="10502" width="34.85546875" style="180" customWidth="1"/>
    <col min="10503" max="10504" width="10.28515625" style="180" customWidth="1"/>
    <col min="10505" max="10505" width="12.28515625" style="180" customWidth="1"/>
    <col min="10506" max="10506" width="6" style="180" customWidth="1"/>
    <col min="10507" max="10507" width="8.7109375" style="180" customWidth="1"/>
    <col min="10508" max="10508" width="6.140625" style="180" customWidth="1"/>
    <col min="10509" max="10509" width="8.7109375" style="180" customWidth="1"/>
    <col min="10510" max="10510" width="6.85546875" style="180" bestFit="1" customWidth="1"/>
    <col min="10511" max="10511" width="8.7109375" style="180" customWidth="1"/>
    <col min="10512" max="10512" width="6.140625" style="180" customWidth="1"/>
    <col min="10513" max="10513" width="8.7109375" style="180" customWidth="1"/>
    <col min="10514" max="10514" width="6.7109375" style="180" bestFit="1" customWidth="1"/>
    <col min="10515" max="10756" width="9.140625" style="180"/>
    <col min="10757" max="10757" width="5" style="180" customWidth="1"/>
    <col min="10758" max="10758" width="34.85546875" style="180" customWidth="1"/>
    <col min="10759" max="10760" width="10.28515625" style="180" customWidth="1"/>
    <col min="10761" max="10761" width="12.28515625" style="180" customWidth="1"/>
    <col min="10762" max="10762" width="6" style="180" customWidth="1"/>
    <col min="10763" max="10763" width="8.7109375" style="180" customWidth="1"/>
    <col min="10764" max="10764" width="6.140625" style="180" customWidth="1"/>
    <col min="10765" max="10765" width="8.7109375" style="180" customWidth="1"/>
    <col min="10766" max="10766" width="6.85546875" style="180" bestFit="1" customWidth="1"/>
    <col min="10767" max="10767" width="8.7109375" style="180" customWidth="1"/>
    <col min="10768" max="10768" width="6.140625" style="180" customWidth="1"/>
    <col min="10769" max="10769" width="8.7109375" style="180" customWidth="1"/>
    <col min="10770" max="10770" width="6.7109375" style="180" bestFit="1" customWidth="1"/>
    <col min="10771" max="11012" width="9.140625" style="180"/>
    <col min="11013" max="11013" width="5" style="180" customWidth="1"/>
    <col min="11014" max="11014" width="34.85546875" style="180" customWidth="1"/>
    <col min="11015" max="11016" width="10.28515625" style="180" customWidth="1"/>
    <col min="11017" max="11017" width="12.28515625" style="180" customWidth="1"/>
    <col min="11018" max="11018" width="6" style="180" customWidth="1"/>
    <col min="11019" max="11019" width="8.7109375" style="180" customWidth="1"/>
    <col min="11020" max="11020" width="6.140625" style="180" customWidth="1"/>
    <col min="11021" max="11021" width="8.7109375" style="180" customWidth="1"/>
    <col min="11022" max="11022" width="6.85546875" style="180" bestFit="1" customWidth="1"/>
    <col min="11023" max="11023" width="8.7109375" style="180" customWidth="1"/>
    <col min="11024" max="11024" width="6.140625" style="180" customWidth="1"/>
    <col min="11025" max="11025" width="8.7109375" style="180" customWidth="1"/>
    <col min="11026" max="11026" width="6.7109375" style="180" bestFit="1" customWidth="1"/>
    <col min="11027" max="11268" width="9.140625" style="180"/>
    <col min="11269" max="11269" width="5" style="180" customWidth="1"/>
    <col min="11270" max="11270" width="34.85546875" style="180" customWidth="1"/>
    <col min="11271" max="11272" width="10.28515625" style="180" customWidth="1"/>
    <col min="11273" max="11273" width="12.28515625" style="180" customWidth="1"/>
    <col min="11274" max="11274" width="6" style="180" customWidth="1"/>
    <col min="11275" max="11275" width="8.7109375" style="180" customWidth="1"/>
    <col min="11276" max="11276" width="6.140625" style="180" customWidth="1"/>
    <col min="11277" max="11277" width="8.7109375" style="180" customWidth="1"/>
    <col min="11278" max="11278" width="6.85546875" style="180" bestFit="1" customWidth="1"/>
    <col min="11279" max="11279" width="8.7109375" style="180" customWidth="1"/>
    <col min="11280" max="11280" width="6.140625" style="180" customWidth="1"/>
    <col min="11281" max="11281" width="8.7109375" style="180" customWidth="1"/>
    <col min="11282" max="11282" width="6.7109375" style="180" bestFit="1" customWidth="1"/>
    <col min="11283" max="11524" width="9.140625" style="180"/>
    <col min="11525" max="11525" width="5" style="180" customWidth="1"/>
    <col min="11526" max="11526" width="34.85546875" style="180" customWidth="1"/>
    <col min="11527" max="11528" width="10.28515625" style="180" customWidth="1"/>
    <col min="11529" max="11529" width="12.28515625" style="180" customWidth="1"/>
    <col min="11530" max="11530" width="6" style="180" customWidth="1"/>
    <col min="11531" max="11531" width="8.7109375" style="180" customWidth="1"/>
    <col min="11532" max="11532" width="6.140625" style="180" customWidth="1"/>
    <col min="11533" max="11533" width="8.7109375" style="180" customWidth="1"/>
    <col min="11534" max="11534" width="6.85546875" style="180" bestFit="1" customWidth="1"/>
    <col min="11535" max="11535" width="8.7109375" style="180" customWidth="1"/>
    <col min="11536" max="11536" width="6.140625" style="180" customWidth="1"/>
    <col min="11537" max="11537" width="8.7109375" style="180" customWidth="1"/>
    <col min="11538" max="11538" width="6.7109375" style="180" bestFit="1" customWidth="1"/>
    <col min="11539" max="11780" width="9.140625" style="180"/>
    <col min="11781" max="11781" width="5" style="180" customWidth="1"/>
    <col min="11782" max="11782" width="34.85546875" style="180" customWidth="1"/>
    <col min="11783" max="11784" width="10.28515625" style="180" customWidth="1"/>
    <col min="11785" max="11785" width="12.28515625" style="180" customWidth="1"/>
    <col min="11786" max="11786" width="6" style="180" customWidth="1"/>
    <col min="11787" max="11787" width="8.7109375" style="180" customWidth="1"/>
    <col min="11788" max="11788" width="6.140625" style="180" customWidth="1"/>
    <col min="11789" max="11789" width="8.7109375" style="180" customWidth="1"/>
    <col min="11790" max="11790" width="6.85546875" style="180" bestFit="1" customWidth="1"/>
    <col min="11791" max="11791" width="8.7109375" style="180" customWidth="1"/>
    <col min="11792" max="11792" width="6.140625" style="180" customWidth="1"/>
    <col min="11793" max="11793" width="8.7109375" style="180" customWidth="1"/>
    <col min="11794" max="11794" width="6.7109375" style="180" bestFit="1" customWidth="1"/>
    <col min="11795" max="12036" width="9.140625" style="180"/>
    <col min="12037" max="12037" width="5" style="180" customWidth="1"/>
    <col min="12038" max="12038" width="34.85546875" style="180" customWidth="1"/>
    <col min="12039" max="12040" width="10.28515625" style="180" customWidth="1"/>
    <col min="12041" max="12041" width="12.28515625" style="180" customWidth="1"/>
    <col min="12042" max="12042" width="6" style="180" customWidth="1"/>
    <col min="12043" max="12043" width="8.7109375" style="180" customWidth="1"/>
    <col min="12044" max="12044" width="6.140625" style="180" customWidth="1"/>
    <col min="12045" max="12045" width="8.7109375" style="180" customWidth="1"/>
    <col min="12046" max="12046" width="6.85546875" style="180" bestFit="1" customWidth="1"/>
    <col min="12047" max="12047" width="8.7109375" style="180" customWidth="1"/>
    <col min="12048" max="12048" width="6.140625" style="180" customWidth="1"/>
    <col min="12049" max="12049" width="8.7109375" style="180" customWidth="1"/>
    <col min="12050" max="12050" width="6.7109375" style="180" bestFit="1" customWidth="1"/>
    <col min="12051" max="12292" width="9.140625" style="180"/>
    <col min="12293" max="12293" width="5" style="180" customWidth="1"/>
    <col min="12294" max="12294" width="34.85546875" style="180" customWidth="1"/>
    <col min="12295" max="12296" width="10.28515625" style="180" customWidth="1"/>
    <col min="12297" max="12297" width="12.28515625" style="180" customWidth="1"/>
    <col min="12298" max="12298" width="6" style="180" customWidth="1"/>
    <col min="12299" max="12299" width="8.7109375" style="180" customWidth="1"/>
    <col min="12300" max="12300" width="6.140625" style="180" customWidth="1"/>
    <col min="12301" max="12301" width="8.7109375" style="180" customWidth="1"/>
    <col min="12302" max="12302" width="6.85546875" style="180" bestFit="1" customWidth="1"/>
    <col min="12303" max="12303" width="8.7109375" style="180" customWidth="1"/>
    <col min="12304" max="12304" width="6.140625" style="180" customWidth="1"/>
    <col min="12305" max="12305" width="8.7109375" style="180" customWidth="1"/>
    <col min="12306" max="12306" width="6.7109375" style="180" bestFit="1" customWidth="1"/>
    <col min="12307" max="12548" width="9.140625" style="180"/>
    <col min="12549" max="12549" width="5" style="180" customWidth="1"/>
    <col min="12550" max="12550" width="34.85546875" style="180" customWidth="1"/>
    <col min="12551" max="12552" width="10.28515625" style="180" customWidth="1"/>
    <col min="12553" max="12553" width="12.28515625" style="180" customWidth="1"/>
    <col min="12554" max="12554" width="6" style="180" customWidth="1"/>
    <col min="12555" max="12555" width="8.7109375" style="180" customWidth="1"/>
    <col min="12556" max="12556" width="6.140625" style="180" customWidth="1"/>
    <col min="12557" max="12557" width="8.7109375" style="180" customWidth="1"/>
    <col min="12558" max="12558" width="6.85546875" style="180" bestFit="1" customWidth="1"/>
    <col min="12559" max="12559" width="8.7109375" style="180" customWidth="1"/>
    <col min="12560" max="12560" width="6.140625" style="180" customWidth="1"/>
    <col min="12561" max="12561" width="8.7109375" style="180" customWidth="1"/>
    <col min="12562" max="12562" width="6.7109375" style="180" bestFit="1" customWidth="1"/>
    <col min="12563" max="12804" width="9.140625" style="180"/>
    <col min="12805" max="12805" width="5" style="180" customWidth="1"/>
    <col min="12806" max="12806" width="34.85546875" style="180" customWidth="1"/>
    <col min="12807" max="12808" width="10.28515625" style="180" customWidth="1"/>
    <col min="12809" max="12809" width="12.28515625" style="180" customWidth="1"/>
    <col min="12810" max="12810" width="6" style="180" customWidth="1"/>
    <col min="12811" max="12811" width="8.7109375" style="180" customWidth="1"/>
    <col min="12812" max="12812" width="6.140625" style="180" customWidth="1"/>
    <col min="12813" max="12813" width="8.7109375" style="180" customWidth="1"/>
    <col min="12814" max="12814" width="6.85546875" style="180" bestFit="1" customWidth="1"/>
    <col min="12815" max="12815" width="8.7109375" style="180" customWidth="1"/>
    <col min="12816" max="12816" width="6.140625" style="180" customWidth="1"/>
    <col min="12817" max="12817" width="8.7109375" style="180" customWidth="1"/>
    <col min="12818" max="12818" width="6.7109375" style="180" bestFit="1" customWidth="1"/>
    <col min="12819" max="13060" width="9.140625" style="180"/>
    <col min="13061" max="13061" width="5" style="180" customWidth="1"/>
    <col min="13062" max="13062" width="34.85546875" style="180" customWidth="1"/>
    <col min="13063" max="13064" width="10.28515625" style="180" customWidth="1"/>
    <col min="13065" max="13065" width="12.28515625" style="180" customWidth="1"/>
    <col min="13066" max="13066" width="6" style="180" customWidth="1"/>
    <col min="13067" max="13067" width="8.7109375" style="180" customWidth="1"/>
    <col min="13068" max="13068" width="6.140625" style="180" customWidth="1"/>
    <col min="13069" max="13069" width="8.7109375" style="180" customWidth="1"/>
    <col min="13070" max="13070" width="6.85546875" style="180" bestFit="1" customWidth="1"/>
    <col min="13071" max="13071" width="8.7109375" style="180" customWidth="1"/>
    <col min="13072" max="13072" width="6.140625" style="180" customWidth="1"/>
    <col min="13073" max="13073" width="8.7109375" style="180" customWidth="1"/>
    <col min="13074" max="13074" width="6.7109375" style="180" bestFit="1" customWidth="1"/>
    <col min="13075" max="13316" width="9.140625" style="180"/>
    <col min="13317" max="13317" width="5" style="180" customWidth="1"/>
    <col min="13318" max="13318" width="34.85546875" style="180" customWidth="1"/>
    <col min="13319" max="13320" width="10.28515625" style="180" customWidth="1"/>
    <col min="13321" max="13321" width="12.28515625" style="180" customWidth="1"/>
    <col min="13322" max="13322" width="6" style="180" customWidth="1"/>
    <col min="13323" max="13323" width="8.7109375" style="180" customWidth="1"/>
    <col min="13324" max="13324" width="6.140625" style="180" customWidth="1"/>
    <col min="13325" max="13325" width="8.7109375" style="180" customWidth="1"/>
    <col min="13326" max="13326" width="6.85546875" style="180" bestFit="1" customWidth="1"/>
    <col min="13327" max="13327" width="8.7109375" style="180" customWidth="1"/>
    <col min="13328" max="13328" width="6.140625" style="180" customWidth="1"/>
    <col min="13329" max="13329" width="8.7109375" style="180" customWidth="1"/>
    <col min="13330" max="13330" width="6.7109375" style="180" bestFit="1" customWidth="1"/>
    <col min="13331" max="13572" width="9.140625" style="180"/>
    <col min="13573" max="13573" width="5" style="180" customWidth="1"/>
    <col min="13574" max="13574" width="34.85546875" style="180" customWidth="1"/>
    <col min="13575" max="13576" width="10.28515625" style="180" customWidth="1"/>
    <col min="13577" max="13577" width="12.28515625" style="180" customWidth="1"/>
    <col min="13578" max="13578" width="6" style="180" customWidth="1"/>
    <col min="13579" max="13579" width="8.7109375" style="180" customWidth="1"/>
    <col min="13580" max="13580" width="6.140625" style="180" customWidth="1"/>
    <col min="13581" max="13581" width="8.7109375" style="180" customWidth="1"/>
    <col min="13582" max="13582" width="6.85546875" style="180" bestFit="1" customWidth="1"/>
    <col min="13583" max="13583" width="8.7109375" style="180" customWidth="1"/>
    <col min="13584" max="13584" width="6.140625" style="180" customWidth="1"/>
    <col min="13585" max="13585" width="8.7109375" style="180" customWidth="1"/>
    <col min="13586" max="13586" width="6.7109375" style="180" bestFit="1" customWidth="1"/>
    <col min="13587" max="13828" width="9.140625" style="180"/>
    <col min="13829" max="13829" width="5" style="180" customWidth="1"/>
    <col min="13830" max="13830" width="34.85546875" style="180" customWidth="1"/>
    <col min="13831" max="13832" width="10.28515625" style="180" customWidth="1"/>
    <col min="13833" max="13833" width="12.28515625" style="180" customWidth="1"/>
    <col min="13834" max="13834" width="6" style="180" customWidth="1"/>
    <col min="13835" max="13835" width="8.7109375" style="180" customWidth="1"/>
    <col min="13836" max="13836" width="6.140625" style="180" customWidth="1"/>
    <col min="13837" max="13837" width="8.7109375" style="180" customWidth="1"/>
    <col min="13838" max="13838" width="6.85546875" style="180" bestFit="1" customWidth="1"/>
    <col min="13839" max="13839" width="8.7109375" style="180" customWidth="1"/>
    <col min="13840" max="13840" width="6.140625" style="180" customWidth="1"/>
    <col min="13841" max="13841" width="8.7109375" style="180" customWidth="1"/>
    <col min="13842" max="13842" width="6.7109375" style="180" bestFit="1" customWidth="1"/>
    <col min="13843" max="14084" width="9.140625" style="180"/>
    <col min="14085" max="14085" width="5" style="180" customWidth="1"/>
    <col min="14086" max="14086" width="34.85546875" style="180" customWidth="1"/>
    <col min="14087" max="14088" width="10.28515625" style="180" customWidth="1"/>
    <col min="14089" max="14089" width="12.28515625" style="180" customWidth="1"/>
    <col min="14090" max="14090" width="6" style="180" customWidth="1"/>
    <col min="14091" max="14091" width="8.7109375" style="180" customWidth="1"/>
    <col min="14092" max="14092" width="6.140625" style="180" customWidth="1"/>
    <col min="14093" max="14093" width="8.7109375" style="180" customWidth="1"/>
    <col min="14094" max="14094" width="6.85546875" style="180" bestFit="1" customWidth="1"/>
    <col min="14095" max="14095" width="8.7109375" style="180" customWidth="1"/>
    <col min="14096" max="14096" width="6.140625" style="180" customWidth="1"/>
    <col min="14097" max="14097" width="8.7109375" style="180" customWidth="1"/>
    <col min="14098" max="14098" width="6.7109375" style="180" bestFit="1" customWidth="1"/>
    <col min="14099" max="14340" width="9.140625" style="180"/>
    <col min="14341" max="14341" width="5" style="180" customWidth="1"/>
    <col min="14342" max="14342" width="34.85546875" style="180" customWidth="1"/>
    <col min="14343" max="14344" width="10.28515625" style="180" customWidth="1"/>
    <col min="14345" max="14345" width="12.28515625" style="180" customWidth="1"/>
    <col min="14346" max="14346" width="6" style="180" customWidth="1"/>
    <col min="14347" max="14347" width="8.7109375" style="180" customWidth="1"/>
    <col min="14348" max="14348" width="6.140625" style="180" customWidth="1"/>
    <col min="14349" max="14349" width="8.7109375" style="180" customWidth="1"/>
    <col min="14350" max="14350" width="6.85546875" style="180" bestFit="1" customWidth="1"/>
    <col min="14351" max="14351" width="8.7109375" style="180" customWidth="1"/>
    <col min="14352" max="14352" width="6.140625" style="180" customWidth="1"/>
    <col min="14353" max="14353" width="8.7109375" style="180" customWidth="1"/>
    <col min="14354" max="14354" width="6.7109375" style="180" bestFit="1" customWidth="1"/>
    <col min="14355" max="14596" width="9.140625" style="180"/>
    <col min="14597" max="14597" width="5" style="180" customWidth="1"/>
    <col min="14598" max="14598" width="34.85546875" style="180" customWidth="1"/>
    <col min="14599" max="14600" width="10.28515625" style="180" customWidth="1"/>
    <col min="14601" max="14601" width="12.28515625" style="180" customWidth="1"/>
    <col min="14602" max="14602" width="6" style="180" customWidth="1"/>
    <col min="14603" max="14603" width="8.7109375" style="180" customWidth="1"/>
    <col min="14604" max="14604" width="6.140625" style="180" customWidth="1"/>
    <col min="14605" max="14605" width="8.7109375" style="180" customWidth="1"/>
    <col min="14606" max="14606" width="6.85546875" style="180" bestFit="1" customWidth="1"/>
    <col min="14607" max="14607" width="8.7109375" style="180" customWidth="1"/>
    <col min="14608" max="14608" width="6.140625" style="180" customWidth="1"/>
    <col min="14609" max="14609" width="8.7109375" style="180" customWidth="1"/>
    <col min="14610" max="14610" width="6.7109375" style="180" bestFit="1" customWidth="1"/>
    <col min="14611" max="14852" width="9.140625" style="180"/>
    <col min="14853" max="14853" width="5" style="180" customWidth="1"/>
    <col min="14854" max="14854" width="34.85546875" style="180" customWidth="1"/>
    <col min="14855" max="14856" width="10.28515625" style="180" customWidth="1"/>
    <col min="14857" max="14857" width="12.28515625" style="180" customWidth="1"/>
    <col min="14858" max="14858" width="6" style="180" customWidth="1"/>
    <col min="14859" max="14859" width="8.7109375" style="180" customWidth="1"/>
    <col min="14860" max="14860" width="6.140625" style="180" customWidth="1"/>
    <col min="14861" max="14861" width="8.7109375" style="180" customWidth="1"/>
    <col min="14862" max="14862" width="6.85546875" style="180" bestFit="1" customWidth="1"/>
    <col min="14863" max="14863" width="8.7109375" style="180" customWidth="1"/>
    <col min="14864" max="14864" width="6.140625" style="180" customWidth="1"/>
    <col min="14865" max="14865" width="8.7109375" style="180" customWidth="1"/>
    <col min="14866" max="14866" width="6.7109375" style="180" bestFit="1" customWidth="1"/>
    <col min="14867" max="15108" width="9.140625" style="180"/>
    <col min="15109" max="15109" width="5" style="180" customWidth="1"/>
    <col min="15110" max="15110" width="34.85546875" style="180" customWidth="1"/>
    <col min="15111" max="15112" width="10.28515625" style="180" customWidth="1"/>
    <col min="15113" max="15113" width="12.28515625" style="180" customWidth="1"/>
    <col min="15114" max="15114" width="6" style="180" customWidth="1"/>
    <col min="15115" max="15115" width="8.7109375" style="180" customWidth="1"/>
    <col min="15116" max="15116" width="6.140625" style="180" customWidth="1"/>
    <col min="15117" max="15117" width="8.7109375" style="180" customWidth="1"/>
    <col min="15118" max="15118" width="6.85546875" style="180" bestFit="1" customWidth="1"/>
    <col min="15119" max="15119" width="8.7109375" style="180" customWidth="1"/>
    <col min="15120" max="15120" width="6.140625" style="180" customWidth="1"/>
    <col min="15121" max="15121" width="8.7109375" style="180" customWidth="1"/>
    <col min="15122" max="15122" width="6.7109375" style="180" bestFit="1" customWidth="1"/>
    <col min="15123" max="15364" width="9.140625" style="180"/>
    <col min="15365" max="15365" width="5" style="180" customWidth="1"/>
    <col min="15366" max="15366" width="34.85546875" style="180" customWidth="1"/>
    <col min="15367" max="15368" width="10.28515625" style="180" customWidth="1"/>
    <col min="15369" max="15369" width="12.28515625" style="180" customWidth="1"/>
    <col min="15370" max="15370" width="6" style="180" customWidth="1"/>
    <col min="15371" max="15371" width="8.7109375" style="180" customWidth="1"/>
    <col min="15372" max="15372" width="6.140625" style="180" customWidth="1"/>
    <col min="15373" max="15373" width="8.7109375" style="180" customWidth="1"/>
    <col min="15374" max="15374" width="6.85546875" style="180" bestFit="1" customWidth="1"/>
    <col min="15375" max="15375" width="8.7109375" style="180" customWidth="1"/>
    <col min="15376" max="15376" width="6.140625" style="180" customWidth="1"/>
    <col min="15377" max="15377" width="8.7109375" style="180" customWidth="1"/>
    <col min="15378" max="15378" width="6.7109375" style="180" bestFit="1" customWidth="1"/>
    <col min="15379" max="15620" width="9.140625" style="180"/>
    <col min="15621" max="15621" width="5" style="180" customWidth="1"/>
    <col min="15622" max="15622" width="34.85546875" style="180" customWidth="1"/>
    <col min="15623" max="15624" width="10.28515625" style="180" customWidth="1"/>
    <col min="15625" max="15625" width="12.28515625" style="180" customWidth="1"/>
    <col min="15626" max="15626" width="6" style="180" customWidth="1"/>
    <col min="15627" max="15627" width="8.7109375" style="180" customWidth="1"/>
    <col min="15628" max="15628" width="6.140625" style="180" customWidth="1"/>
    <col min="15629" max="15629" width="8.7109375" style="180" customWidth="1"/>
    <col min="15630" max="15630" width="6.85546875" style="180" bestFit="1" customWidth="1"/>
    <col min="15631" max="15631" width="8.7109375" style="180" customWidth="1"/>
    <col min="15632" max="15632" width="6.140625" style="180" customWidth="1"/>
    <col min="15633" max="15633" width="8.7109375" style="180" customWidth="1"/>
    <col min="15634" max="15634" width="6.7109375" style="180" bestFit="1" customWidth="1"/>
    <col min="15635" max="15876" width="9.140625" style="180"/>
    <col min="15877" max="15877" width="5" style="180" customWidth="1"/>
    <col min="15878" max="15878" width="34.85546875" style="180" customWidth="1"/>
    <col min="15879" max="15880" width="10.28515625" style="180" customWidth="1"/>
    <col min="15881" max="15881" width="12.28515625" style="180" customWidth="1"/>
    <col min="15882" max="15882" width="6" style="180" customWidth="1"/>
    <col min="15883" max="15883" width="8.7109375" style="180" customWidth="1"/>
    <col min="15884" max="15884" width="6.140625" style="180" customWidth="1"/>
    <col min="15885" max="15885" width="8.7109375" style="180" customWidth="1"/>
    <col min="15886" max="15886" width="6.85546875" style="180" bestFit="1" customWidth="1"/>
    <col min="15887" max="15887" width="8.7109375" style="180" customWidth="1"/>
    <col min="15888" max="15888" width="6.140625" style="180" customWidth="1"/>
    <col min="15889" max="15889" width="8.7109375" style="180" customWidth="1"/>
    <col min="15890" max="15890" width="6.7109375" style="180" bestFit="1" customWidth="1"/>
    <col min="15891" max="16132" width="9.140625" style="180"/>
    <col min="16133" max="16133" width="5" style="180" customWidth="1"/>
    <col min="16134" max="16134" width="34.85546875" style="180" customWidth="1"/>
    <col min="16135" max="16136" width="10.28515625" style="180" customWidth="1"/>
    <col min="16137" max="16137" width="12.28515625" style="180" customWidth="1"/>
    <col min="16138" max="16138" width="6" style="180" customWidth="1"/>
    <col min="16139" max="16139" width="8.7109375" style="180" customWidth="1"/>
    <col min="16140" max="16140" width="6.140625" style="180" customWidth="1"/>
    <col min="16141" max="16141" width="8.7109375" style="180" customWidth="1"/>
    <col min="16142" max="16142" width="6.85546875" style="180" bestFit="1" customWidth="1"/>
    <col min="16143" max="16143" width="8.7109375" style="180" customWidth="1"/>
    <col min="16144" max="16144" width="6.140625" style="180" customWidth="1"/>
    <col min="16145" max="16145" width="8.7109375" style="180" customWidth="1"/>
    <col min="16146" max="16146" width="6.7109375" style="180" bestFit="1" customWidth="1"/>
    <col min="16147" max="16384" width="9.140625" style="180"/>
  </cols>
  <sheetData>
    <row r="1" spans="1:18" x14ac:dyDescent="0.2">
      <c r="G1" s="177"/>
      <c r="H1" s="178"/>
      <c r="I1" s="178"/>
      <c r="K1" s="177"/>
      <c r="L1" s="178"/>
      <c r="M1" s="178"/>
      <c r="O1" s="177"/>
      <c r="P1" s="178"/>
      <c r="Q1" s="178"/>
    </row>
    <row r="2" spans="1:18" ht="15" x14ac:dyDescent="0.2">
      <c r="A2" s="181"/>
    </row>
    <row r="3" spans="1:18" ht="15.75" thickBot="1" x14ac:dyDescent="0.25">
      <c r="A3" s="181"/>
    </row>
    <row r="4" spans="1:18" s="189" customFormat="1" ht="9" x14ac:dyDescent="0.15">
      <c r="A4" s="182"/>
      <c r="B4" s="183" t="s">
        <v>51</v>
      </c>
      <c r="C4" s="184"/>
      <c r="D4" s="185"/>
      <c r="E4" s="185"/>
      <c r="F4" s="185"/>
      <c r="G4" s="186"/>
      <c r="H4" s="187"/>
      <c r="I4" s="187"/>
      <c r="J4" s="188"/>
      <c r="K4" s="186"/>
      <c r="L4" s="187"/>
      <c r="M4" s="187"/>
      <c r="N4" s="188"/>
      <c r="O4" s="186"/>
      <c r="P4" s="187"/>
      <c r="Q4" s="187"/>
      <c r="R4" s="188"/>
    </row>
    <row r="5" spans="1:18" s="189" customFormat="1" ht="9" x14ac:dyDescent="0.15">
      <c r="A5" s="190"/>
      <c r="B5" s="191"/>
      <c r="C5" s="192"/>
      <c r="D5" s="193"/>
      <c r="E5" s="193"/>
      <c r="F5" s="193"/>
      <c r="G5" s="194"/>
      <c r="H5" s="195" t="s">
        <v>52</v>
      </c>
      <c r="I5" s="196"/>
      <c r="J5" s="197"/>
      <c r="K5" s="194"/>
      <c r="L5" s="195" t="s">
        <v>53</v>
      </c>
      <c r="M5" s="196"/>
      <c r="N5" s="197"/>
      <c r="O5" s="194"/>
      <c r="P5" s="195" t="s">
        <v>84</v>
      </c>
      <c r="Q5" s="196"/>
      <c r="R5" s="197"/>
    </row>
    <row r="6" spans="1:18" s="189" customFormat="1" ht="9" x14ac:dyDescent="0.15">
      <c r="A6" s="190"/>
      <c r="B6" s="191"/>
      <c r="C6" s="198"/>
      <c r="D6" s="199"/>
      <c r="E6" s="199"/>
      <c r="F6" s="199"/>
      <c r="G6" s="200" t="s">
        <v>54</v>
      </c>
      <c r="H6" s="201"/>
      <c r="I6" s="202" t="s">
        <v>55</v>
      </c>
      <c r="J6" s="203"/>
      <c r="K6" s="200" t="s">
        <v>54</v>
      </c>
      <c r="L6" s="201"/>
      <c r="M6" s="202" t="s">
        <v>55</v>
      </c>
      <c r="N6" s="203"/>
      <c r="O6" s="200" t="s">
        <v>54</v>
      </c>
      <c r="P6" s="201"/>
      <c r="Q6" s="202" t="s">
        <v>55</v>
      </c>
      <c r="R6" s="203"/>
    </row>
    <row r="7" spans="1:18" s="189" customFormat="1" ht="25.5" customHeight="1" thickBot="1" x14ac:dyDescent="0.2">
      <c r="A7" s="204" t="s">
        <v>4</v>
      </c>
      <c r="B7" s="205" t="s">
        <v>5</v>
      </c>
      <c r="C7" s="206" t="s">
        <v>8</v>
      </c>
      <c r="D7" s="206" t="s">
        <v>9</v>
      </c>
      <c r="E7" s="207" t="s">
        <v>10</v>
      </c>
      <c r="F7" s="208" t="s">
        <v>56</v>
      </c>
      <c r="G7" s="209" t="s">
        <v>57</v>
      </c>
      <c r="H7" s="210" t="s">
        <v>56</v>
      </c>
      <c r="I7" s="206" t="s">
        <v>57</v>
      </c>
      <c r="J7" s="208" t="s">
        <v>56</v>
      </c>
      <c r="K7" s="209" t="s">
        <v>57</v>
      </c>
      <c r="L7" s="210" t="s">
        <v>56</v>
      </c>
      <c r="M7" s="206" t="s">
        <v>57</v>
      </c>
      <c r="N7" s="208" t="s">
        <v>56</v>
      </c>
      <c r="O7" s="209" t="s">
        <v>57</v>
      </c>
      <c r="P7" s="210" t="s">
        <v>56</v>
      </c>
      <c r="Q7" s="206" t="s">
        <v>57</v>
      </c>
      <c r="R7" s="208" t="s">
        <v>56</v>
      </c>
    </row>
    <row r="8" spans="1:18" s="189" customFormat="1" ht="12.6" customHeight="1" thickBot="1" x14ac:dyDescent="0.2">
      <c r="A8" s="211"/>
      <c r="B8" s="212" t="s">
        <v>58</v>
      </c>
      <c r="C8" s="213"/>
      <c r="D8" s="213"/>
      <c r="E8" s="214"/>
      <c r="F8" s="215"/>
      <c r="G8" s="216"/>
      <c r="H8" s="217"/>
      <c r="I8" s="213"/>
      <c r="J8" s="215"/>
      <c r="K8" s="216"/>
      <c r="L8" s="217"/>
      <c r="M8" s="213"/>
      <c r="N8" s="215"/>
      <c r="O8" s="216"/>
      <c r="P8" s="217"/>
      <c r="Q8" s="213"/>
      <c r="R8" s="215"/>
    </row>
    <row r="9" spans="1:18" s="189" customFormat="1" ht="9" x14ac:dyDescent="0.15">
      <c r="A9" s="231">
        <v>1</v>
      </c>
      <c r="B9" s="218" t="str">
        <f>Garagem!B23</f>
        <v>SERVIÇOS INICIAIS</v>
      </c>
      <c r="C9" s="219">
        <f>Garagem!H30</f>
        <v>0</v>
      </c>
      <c r="D9" s="219">
        <f>Garagem!I30</f>
        <v>0</v>
      </c>
      <c r="E9" s="220">
        <f>C9+D9</f>
        <v>0</v>
      </c>
      <c r="F9" s="221" t="e">
        <f>+E9/E18*100</f>
        <v>#REF!</v>
      </c>
      <c r="G9" s="315">
        <f>+H9*$C9</f>
        <v>0</v>
      </c>
      <c r="H9" s="316">
        <v>0.5</v>
      </c>
      <c r="I9" s="317">
        <f>+J9*$D9</f>
        <v>0</v>
      </c>
      <c r="J9" s="318">
        <v>0.5</v>
      </c>
      <c r="K9" s="306">
        <f>+L9*$C9</f>
        <v>0</v>
      </c>
      <c r="L9" s="287">
        <f>1-H9</f>
        <v>0.5</v>
      </c>
      <c r="M9" s="220">
        <f>+N9*$D9</f>
        <v>0</v>
      </c>
      <c r="N9" s="288">
        <f>1-J9</f>
        <v>0.5</v>
      </c>
      <c r="O9" s="306">
        <f>+P9*$C9</f>
        <v>0</v>
      </c>
      <c r="P9" s="287">
        <f>1-L9</f>
        <v>0.5</v>
      </c>
      <c r="Q9" s="220">
        <f>+R9*$D9</f>
        <v>0</v>
      </c>
      <c r="R9" s="288">
        <f>1-N9</f>
        <v>0.5</v>
      </c>
    </row>
    <row r="10" spans="1:18" s="230" customFormat="1" ht="18" x14ac:dyDescent="0.15">
      <c r="A10" s="226">
        <v>2</v>
      </c>
      <c r="B10" s="227" t="str">
        <f>Garagem!B32</f>
        <v>DEMOLIÇÕES/REMOÇÕES/RETIRADA/RECOLOCAÇÃO</v>
      </c>
      <c r="C10" s="224">
        <f>Garagem!H37</f>
        <v>0</v>
      </c>
      <c r="D10" s="224">
        <f>Garagem!I37</f>
        <v>0</v>
      </c>
      <c r="E10" s="228">
        <f>C10+D10</f>
        <v>0</v>
      </c>
      <c r="F10" s="229" t="e">
        <f>+E10/E18*100</f>
        <v>#REF!</v>
      </c>
      <c r="G10" s="222">
        <f>+H10*$C10</f>
        <v>0</v>
      </c>
      <c r="H10" s="223">
        <v>1</v>
      </c>
      <c r="I10" s="224">
        <f>+J10*$D10</f>
        <v>0</v>
      </c>
      <c r="J10" s="225">
        <v>1</v>
      </c>
      <c r="K10" s="307">
        <f>+L10*$C10</f>
        <v>0</v>
      </c>
      <c r="L10" s="223">
        <f t="shared" ref="L10:L14" si="0">1-H10</f>
        <v>0</v>
      </c>
      <c r="M10" s="224">
        <f>+N10*$D10</f>
        <v>0</v>
      </c>
      <c r="N10" s="225">
        <f t="shared" ref="N10:N14" si="1">1-J10</f>
        <v>0</v>
      </c>
      <c r="O10" s="307">
        <f>+P10*$C10</f>
        <v>0</v>
      </c>
      <c r="P10" s="223">
        <f t="shared" ref="P10:P14" si="2">1-L10</f>
        <v>1</v>
      </c>
      <c r="Q10" s="224">
        <f>+R10*$D10</f>
        <v>0</v>
      </c>
      <c r="R10" s="225">
        <f t="shared" ref="R10:R14" si="3">1-N10</f>
        <v>1</v>
      </c>
    </row>
    <row r="11" spans="1:18" s="240" customFormat="1" ht="9" x14ac:dyDescent="0.15">
      <c r="A11" s="231">
        <v>3</v>
      </c>
      <c r="B11" s="232" t="str">
        <f>Garagem!B40</f>
        <v>PAVIMENTAÇÃO</v>
      </c>
      <c r="C11" s="233">
        <f>Garagem!H50</f>
        <v>0</v>
      </c>
      <c r="D11" s="233">
        <f>Garagem!I50</f>
        <v>0</v>
      </c>
      <c r="E11" s="234">
        <f>C11+D11</f>
        <v>0</v>
      </c>
      <c r="F11" s="235" t="e">
        <f>+E11/E$18*100</f>
        <v>#REF!</v>
      </c>
      <c r="G11" s="236">
        <f t="shared" ref="G11:G14" si="4">+H11*$C11</f>
        <v>0</v>
      </c>
      <c r="H11" s="237">
        <v>0.7</v>
      </c>
      <c r="I11" s="238">
        <f t="shared" ref="I11:I14" si="5">+J11*$D11</f>
        <v>0</v>
      </c>
      <c r="J11" s="239">
        <v>0.7</v>
      </c>
      <c r="K11" s="308">
        <f t="shared" ref="K11:K14" si="6">+L11*$C11</f>
        <v>0</v>
      </c>
      <c r="L11" s="237">
        <f t="shared" si="0"/>
        <v>0.30000000000000004</v>
      </c>
      <c r="M11" s="238">
        <f t="shared" ref="M11:M14" si="7">+N11*$D11</f>
        <v>0</v>
      </c>
      <c r="N11" s="239">
        <f t="shared" si="1"/>
        <v>0.30000000000000004</v>
      </c>
      <c r="O11" s="308">
        <f t="shared" ref="O11:O14" si="8">+P11*$C11</f>
        <v>0</v>
      </c>
      <c r="P11" s="237">
        <f t="shared" si="2"/>
        <v>0.7</v>
      </c>
      <c r="Q11" s="238">
        <f t="shared" ref="Q11:Q14" si="9">+R11*$D11</f>
        <v>0</v>
      </c>
      <c r="R11" s="239">
        <f t="shared" si="3"/>
        <v>0.7</v>
      </c>
    </row>
    <row r="12" spans="1:18" s="249" customFormat="1" ht="9.75" customHeight="1" x14ac:dyDescent="0.15">
      <c r="A12" s="226">
        <v>4</v>
      </c>
      <c r="B12" s="241" t="str">
        <f>Garagem!B52</f>
        <v>COBERTURA</v>
      </c>
      <c r="C12" s="242">
        <f>Garagem!H57</f>
        <v>0</v>
      </c>
      <c r="D12" s="242">
        <f>Garagem!I57</f>
        <v>0</v>
      </c>
      <c r="E12" s="243">
        <f t="shared" ref="E12:E14" si="10">C12+D12</f>
        <v>0</v>
      </c>
      <c r="F12" s="244" t="e">
        <f>+E12/E$18*100</f>
        <v>#REF!</v>
      </c>
      <c r="G12" s="245">
        <f t="shared" si="4"/>
        <v>0</v>
      </c>
      <c r="H12" s="246">
        <v>0.9</v>
      </c>
      <c r="I12" s="247">
        <f t="shared" si="5"/>
        <v>0</v>
      </c>
      <c r="J12" s="299">
        <v>0.9</v>
      </c>
      <c r="K12" s="309">
        <f t="shared" si="6"/>
        <v>0</v>
      </c>
      <c r="L12" s="246">
        <f t="shared" si="0"/>
        <v>9.9999999999999978E-2</v>
      </c>
      <c r="M12" s="247">
        <f t="shared" si="7"/>
        <v>0</v>
      </c>
      <c r="N12" s="299">
        <f t="shared" si="1"/>
        <v>9.9999999999999978E-2</v>
      </c>
      <c r="O12" s="309">
        <f t="shared" si="8"/>
        <v>0</v>
      </c>
      <c r="P12" s="246">
        <f t="shared" si="2"/>
        <v>0.9</v>
      </c>
      <c r="Q12" s="247">
        <f t="shared" si="9"/>
        <v>0</v>
      </c>
      <c r="R12" s="299">
        <f t="shared" si="3"/>
        <v>0.9</v>
      </c>
    </row>
    <row r="13" spans="1:18" s="251" customFormat="1" ht="9" x14ac:dyDescent="0.15">
      <c r="A13" s="231">
        <v>5</v>
      </c>
      <c r="B13" s="232" t="e">
        <f>Garagem!#REF!</f>
        <v>#REF!</v>
      </c>
      <c r="C13" s="233" t="e">
        <f>Garagem!#REF!</f>
        <v>#REF!</v>
      </c>
      <c r="D13" s="233" t="e">
        <f>Garagem!#REF!</f>
        <v>#REF!</v>
      </c>
      <c r="E13" s="234" t="e">
        <f t="shared" si="10"/>
        <v>#REF!</v>
      </c>
      <c r="F13" s="235" t="e">
        <f>+E13/E$18*100</f>
        <v>#REF!</v>
      </c>
      <c r="G13" s="236" t="e">
        <f t="shared" si="4"/>
        <v>#REF!</v>
      </c>
      <c r="H13" s="250">
        <v>0.7</v>
      </c>
      <c r="I13" s="238" t="e">
        <f t="shared" si="5"/>
        <v>#REF!</v>
      </c>
      <c r="J13" s="300">
        <v>0.7</v>
      </c>
      <c r="K13" s="308" t="e">
        <f t="shared" si="6"/>
        <v>#REF!</v>
      </c>
      <c r="L13" s="250">
        <f t="shared" si="0"/>
        <v>0.30000000000000004</v>
      </c>
      <c r="M13" s="238" t="e">
        <f t="shared" si="7"/>
        <v>#REF!</v>
      </c>
      <c r="N13" s="300">
        <f t="shared" si="1"/>
        <v>0.30000000000000004</v>
      </c>
      <c r="O13" s="308" t="e">
        <f t="shared" si="8"/>
        <v>#REF!</v>
      </c>
      <c r="P13" s="250">
        <f t="shared" si="2"/>
        <v>0.7</v>
      </c>
      <c r="Q13" s="238" t="e">
        <f t="shared" si="9"/>
        <v>#REF!</v>
      </c>
      <c r="R13" s="300">
        <f t="shared" si="3"/>
        <v>0.7</v>
      </c>
    </row>
    <row r="14" spans="1:18" s="249" customFormat="1" ht="9" x14ac:dyDescent="0.15">
      <c r="A14" s="226">
        <v>6</v>
      </c>
      <c r="B14" s="241" t="str">
        <f>Garagem!B59</f>
        <v>COMPLEMENTOS</v>
      </c>
      <c r="C14" s="242">
        <f>Garagem!H70</f>
        <v>0</v>
      </c>
      <c r="D14" s="242">
        <f>Garagem!I70</f>
        <v>0</v>
      </c>
      <c r="E14" s="243">
        <f t="shared" si="10"/>
        <v>0</v>
      </c>
      <c r="F14" s="244" t="e">
        <f>+E14/E$18*100</f>
        <v>#REF!</v>
      </c>
      <c r="G14" s="245">
        <f t="shared" si="4"/>
        <v>0</v>
      </c>
      <c r="H14" s="246">
        <v>0.6</v>
      </c>
      <c r="I14" s="247">
        <f t="shared" si="5"/>
        <v>0</v>
      </c>
      <c r="J14" s="299">
        <v>0.6</v>
      </c>
      <c r="K14" s="309">
        <f t="shared" si="6"/>
        <v>0</v>
      </c>
      <c r="L14" s="246">
        <f t="shared" si="0"/>
        <v>0.4</v>
      </c>
      <c r="M14" s="247">
        <f t="shared" si="7"/>
        <v>0</v>
      </c>
      <c r="N14" s="299">
        <f t="shared" si="1"/>
        <v>0.4</v>
      </c>
      <c r="O14" s="309">
        <f t="shared" si="8"/>
        <v>0</v>
      </c>
      <c r="P14" s="246">
        <f t="shared" si="2"/>
        <v>0.6</v>
      </c>
      <c r="Q14" s="247">
        <f t="shared" si="9"/>
        <v>0</v>
      </c>
      <c r="R14" s="299">
        <f t="shared" si="3"/>
        <v>0.6</v>
      </c>
    </row>
    <row r="15" spans="1:18" s="251" customFormat="1" ht="9" x14ac:dyDescent="0.15">
      <c r="A15" s="231">
        <v>13</v>
      </c>
      <c r="B15" s="232" t="str">
        <f>Garagem!B72</f>
        <v>SERVIÇOS FINAIS</v>
      </c>
      <c r="C15" s="233" t="e">
        <f>Garagem!#REF!</f>
        <v>#REF!</v>
      </c>
      <c r="D15" s="233" t="e">
        <f>Garagem!#REF!</f>
        <v>#REF!</v>
      </c>
      <c r="E15" s="234" t="e">
        <f t="shared" ref="E15" si="11">C15+D15</f>
        <v>#REF!</v>
      </c>
      <c r="F15" s="235" t="e">
        <f>+E15/E$18*100</f>
        <v>#REF!</v>
      </c>
      <c r="G15" s="236" t="e">
        <f t="shared" ref="G15" si="12">+H15*$C15</f>
        <v>#REF!</v>
      </c>
      <c r="H15" s="250">
        <v>0.9</v>
      </c>
      <c r="I15" s="238" t="e">
        <f t="shared" ref="I15" si="13">+J15*$D15</f>
        <v>#REF!</v>
      </c>
      <c r="J15" s="300">
        <v>0.9</v>
      </c>
      <c r="K15" s="308" t="e">
        <f t="shared" ref="K15" si="14">+L15*$C15</f>
        <v>#REF!</v>
      </c>
      <c r="L15" s="250">
        <f t="shared" ref="L15" si="15">1-H15</f>
        <v>9.9999999999999978E-2</v>
      </c>
      <c r="M15" s="238" t="e">
        <f t="shared" ref="M15" si="16">+N15*$D15</f>
        <v>#REF!</v>
      </c>
      <c r="N15" s="300">
        <f t="shared" ref="N15" si="17">1-J15</f>
        <v>9.9999999999999978E-2</v>
      </c>
      <c r="O15" s="308" t="e">
        <f t="shared" ref="O15" si="18">+P15*$C15</f>
        <v>#REF!</v>
      </c>
      <c r="P15" s="250">
        <f t="shared" ref="P15" si="19">1-L15</f>
        <v>0.9</v>
      </c>
      <c r="Q15" s="238" t="e">
        <f t="shared" ref="Q15" si="20">+R15*$D15</f>
        <v>#REF!</v>
      </c>
      <c r="R15" s="300">
        <f t="shared" ref="R15" si="21">1-N15</f>
        <v>0.9</v>
      </c>
    </row>
    <row r="16" spans="1:18" s="249" customFormat="1" ht="9" x14ac:dyDescent="0.15">
      <c r="A16" s="190"/>
      <c r="B16" s="241"/>
      <c r="C16" s="242"/>
      <c r="D16" s="242"/>
      <c r="E16" s="243"/>
      <c r="F16" s="244"/>
      <c r="G16" s="245"/>
      <c r="H16" s="246"/>
      <c r="I16" s="247"/>
      <c r="J16" s="248"/>
      <c r="K16" s="309"/>
      <c r="L16" s="246"/>
      <c r="M16" s="247"/>
      <c r="N16" s="248"/>
      <c r="O16" s="309"/>
      <c r="P16" s="246"/>
      <c r="Q16" s="247"/>
      <c r="R16" s="248"/>
    </row>
    <row r="17" spans="1:18" s="249" customFormat="1" ht="9" x14ac:dyDescent="0.15">
      <c r="A17" s="190"/>
      <c r="B17" s="241"/>
      <c r="C17" s="242"/>
      <c r="D17" s="242"/>
      <c r="E17" s="252"/>
      <c r="F17" s="253"/>
      <c r="G17" s="254"/>
      <c r="H17" s="255"/>
      <c r="I17" s="242"/>
      <c r="J17" s="256"/>
      <c r="K17" s="310"/>
      <c r="L17" s="255"/>
      <c r="M17" s="242"/>
      <c r="N17" s="256"/>
      <c r="O17" s="310"/>
      <c r="P17" s="255"/>
      <c r="Q17" s="242"/>
      <c r="R17" s="256"/>
    </row>
    <row r="18" spans="1:18" s="189" customFormat="1" ht="9" x14ac:dyDescent="0.15">
      <c r="A18" s="257"/>
      <c r="B18" s="258" t="s">
        <v>59</v>
      </c>
      <c r="C18" s="259" t="e">
        <f>SUM(C9:C17)</f>
        <v>#REF!</v>
      </c>
      <c r="D18" s="259" t="e">
        <f>SUM(D9:D17)</f>
        <v>#REF!</v>
      </c>
      <c r="E18" s="260" t="e">
        <f>SUM(E9:E17)</f>
        <v>#REF!</v>
      </c>
      <c r="F18" s="260" t="e">
        <f>SUM(F9:F17)</f>
        <v>#REF!</v>
      </c>
      <c r="G18" s="254"/>
      <c r="H18" s="242"/>
      <c r="I18" s="242"/>
      <c r="J18" s="253"/>
      <c r="K18" s="310"/>
      <c r="L18" s="242"/>
      <c r="M18" s="242"/>
      <c r="N18" s="253"/>
      <c r="O18" s="310"/>
      <c r="P18" s="242"/>
      <c r="Q18" s="242"/>
      <c r="R18" s="253"/>
    </row>
    <row r="19" spans="1:18" s="269" customFormat="1" ht="9" x14ac:dyDescent="0.15">
      <c r="A19" s="261"/>
      <c r="B19" s="262"/>
      <c r="C19" s="263"/>
      <c r="D19" s="264"/>
      <c r="E19" s="264"/>
      <c r="F19" s="264"/>
      <c r="G19" s="265"/>
      <c r="H19" s="266"/>
      <c r="I19" s="267"/>
      <c r="J19" s="268"/>
      <c r="K19" s="311"/>
      <c r="L19" s="266"/>
      <c r="M19" s="267"/>
      <c r="N19" s="268"/>
      <c r="O19" s="311"/>
      <c r="P19" s="266"/>
      <c r="Q19" s="267"/>
      <c r="R19" s="268"/>
    </row>
    <row r="20" spans="1:18" s="277" customFormat="1" ht="9" x14ac:dyDescent="0.15">
      <c r="A20" s="270"/>
      <c r="B20" s="191" t="s">
        <v>14</v>
      </c>
      <c r="C20" s="271"/>
      <c r="D20" s="272"/>
      <c r="E20" s="272"/>
      <c r="F20" s="272"/>
      <c r="G20" s="273" t="e">
        <f>SUM(G9:G17)</f>
        <v>#REF!</v>
      </c>
      <c r="H20" s="274" t="e">
        <f>+G20/$C18</f>
        <v>#REF!</v>
      </c>
      <c r="I20" s="275"/>
      <c r="J20" s="276"/>
      <c r="K20" s="312" t="e">
        <f>SUM(K9:K17)</f>
        <v>#REF!</v>
      </c>
      <c r="L20" s="274" t="e">
        <f>+K20/$C18</f>
        <v>#REF!</v>
      </c>
      <c r="M20" s="275"/>
      <c r="N20" s="276"/>
      <c r="O20" s="312" t="e">
        <f>SUM(O9:O17)</f>
        <v>#REF!</v>
      </c>
      <c r="P20" s="274" t="e">
        <f>+O20/$C18</f>
        <v>#REF!</v>
      </c>
      <c r="Q20" s="275"/>
      <c r="R20" s="276"/>
    </row>
    <row r="21" spans="1:18" s="277" customFormat="1" ht="9" x14ac:dyDescent="0.15">
      <c r="A21" s="270"/>
      <c r="B21" s="191" t="s">
        <v>15</v>
      </c>
      <c r="C21" s="271"/>
      <c r="D21" s="272"/>
      <c r="E21" s="272"/>
      <c r="F21" s="272"/>
      <c r="G21" s="278"/>
      <c r="H21" s="275"/>
      <c r="I21" s="279" t="e">
        <f>SUM(I9:I18)</f>
        <v>#REF!</v>
      </c>
      <c r="J21" s="280" t="e">
        <f>+I21/$D18</f>
        <v>#REF!</v>
      </c>
      <c r="K21" s="313"/>
      <c r="L21" s="275"/>
      <c r="M21" s="279" t="e">
        <f>SUM(M9:M18)</f>
        <v>#REF!</v>
      </c>
      <c r="N21" s="280" t="e">
        <f>+M21/$D18</f>
        <v>#REF!</v>
      </c>
      <c r="O21" s="313"/>
      <c r="P21" s="275"/>
      <c r="Q21" s="279" t="e">
        <f>SUM(Q9:Q18)</f>
        <v>#REF!</v>
      </c>
      <c r="R21" s="280" t="e">
        <f>+Q21/$D18</f>
        <v>#REF!</v>
      </c>
    </row>
    <row r="22" spans="1:18" s="277" customFormat="1" ht="9" x14ac:dyDescent="0.15">
      <c r="A22" s="270"/>
      <c r="B22" s="191"/>
      <c r="C22" s="271"/>
      <c r="D22" s="272"/>
      <c r="E22" s="272"/>
      <c r="F22" s="272"/>
      <c r="G22" s="278"/>
      <c r="H22" s="275"/>
      <c r="I22" s="267"/>
      <c r="J22" s="268"/>
      <c r="K22" s="313"/>
      <c r="L22" s="275"/>
      <c r="M22" s="267"/>
      <c r="N22" s="268"/>
      <c r="O22" s="313"/>
      <c r="P22" s="275"/>
      <c r="Q22" s="267"/>
      <c r="R22" s="268"/>
    </row>
    <row r="23" spans="1:18" s="277" customFormat="1" ht="9" x14ac:dyDescent="0.15">
      <c r="A23" s="270"/>
      <c r="B23" s="191" t="s">
        <v>60</v>
      </c>
      <c r="C23" s="259" t="e">
        <f>+C18+C18*Garagem!D96/100</f>
        <v>#REF!</v>
      </c>
      <c r="D23" s="272"/>
      <c r="E23" s="272"/>
      <c r="F23" s="272"/>
      <c r="G23" s="273" t="e">
        <f>+G20+G20*Garagem!D96/100</f>
        <v>#REF!</v>
      </c>
      <c r="H23" s="274"/>
      <c r="I23" s="275"/>
      <c r="J23" s="276"/>
      <c r="K23" s="312" t="e">
        <f>+K20+K20*Garagem!D96/100</f>
        <v>#REF!</v>
      </c>
      <c r="L23" s="274"/>
      <c r="M23" s="275"/>
      <c r="N23" s="276"/>
      <c r="O23" s="312" t="e">
        <f>+O20+O20*Garagem!H96/100</f>
        <v>#REF!</v>
      </c>
      <c r="P23" s="274"/>
      <c r="Q23" s="275"/>
      <c r="R23" s="276"/>
    </row>
    <row r="24" spans="1:18" s="277" customFormat="1" ht="9.75" thickBot="1" x14ac:dyDescent="0.2">
      <c r="A24" s="289"/>
      <c r="B24" s="290" t="s">
        <v>61</v>
      </c>
      <c r="C24" s="281"/>
      <c r="D24" s="301" t="e">
        <f>+D18+D18*Garagem!D96/100</f>
        <v>#REF!</v>
      </c>
      <c r="E24" s="294"/>
      <c r="F24" s="282"/>
      <c r="G24" s="283"/>
      <c r="H24" s="303"/>
      <c r="I24" s="304" t="e">
        <f>+I21+I21*Garagem!D96/100</f>
        <v>#REF!</v>
      </c>
      <c r="J24" s="305"/>
      <c r="K24" s="314"/>
      <c r="L24" s="303"/>
      <c r="M24" s="304" t="e">
        <f>+M21+M21*Garagem!D96/100</f>
        <v>#REF!</v>
      </c>
      <c r="N24" s="305"/>
      <c r="O24" s="314"/>
      <c r="P24" s="303"/>
      <c r="Q24" s="304" t="e">
        <f>+Q21+Q21*Garagem!H96/100</f>
        <v>#REF!</v>
      </c>
      <c r="R24" s="305"/>
    </row>
    <row r="25" spans="1:18" s="277" customFormat="1" ht="9.75" thickBot="1" x14ac:dyDescent="0.2">
      <c r="A25" s="291"/>
      <c r="B25" s="292"/>
      <c r="C25" s="293"/>
      <c r="D25" s="294"/>
      <c r="E25" s="294"/>
      <c r="F25" s="294"/>
      <c r="G25" s="295"/>
      <c r="H25" s="296"/>
      <c r="I25" s="297"/>
      <c r="J25" s="298"/>
      <c r="K25" s="295"/>
      <c r="L25" s="296"/>
      <c r="M25" s="297"/>
      <c r="N25" s="298"/>
      <c r="O25" s="295"/>
      <c r="P25" s="296"/>
      <c r="Q25" s="297"/>
      <c r="R25" s="298"/>
    </row>
    <row r="26" spans="1:18" s="277" customFormat="1" ht="9.75" thickBot="1" x14ac:dyDescent="0.2">
      <c r="A26" s="291"/>
      <c r="B26" s="292" t="s">
        <v>70</v>
      </c>
      <c r="C26" s="293"/>
      <c r="D26" s="294"/>
      <c r="E26" s="302" t="e">
        <f>+E18+E18*Garagem!D96/100</f>
        <v>#REF!</v>
      </c>
      <c r="F26" s="294"/>
      <c r="G26" s="295"/>
      <c r="H26" s="296"/>
      <c r="I26" s="304" t="e">
        <f>I24+G23</f>
        <v>#REF!</v>
      </c>
      <c r="J26" s="305" t="e">
        <f>I26/E26</f>
        <v>#REF!</v>
      </c>
      <c r="K26" s="295"/>
      <c r="L26" s="296"/>
      <c r="M26" s="304" t="e">
        <f>M24+K23</f>
        <v>#REF!</v>
      </c>
      <c r="N26" s="305" t="e">
        <f>M26/E26</f>
        <v>#REF!</v>
      </c>
      <c r="O26" s="295"/>
      <c r="P26" s="296"/>
      <c r="Q26" s="304" t="e">
        <f>Q24+O23</f>
        <v>#REF!</v>
      </c>
      <c r="R26" s="305" t="e">
        <f>Q26/I26</f>
        <v>#REF!</v>
      </c>
    </row>
    <row r="27" spans="1:18" ht="12" customHeight="1" x14ac:dyDescent="0.2"/>
    <row r="28" spans="1:18" ht="12" customHeight="1" x14ac:dyDescent="0.2"/>
    <row r="29" spans="1:18" ht="12" customHeight="1" x14ac:dyDescent="0.2"/>
    <row r="30" spans="1:18" x14ac:dyDescent="0.2">
      <c r="B30" s="284"/>
    </row>
    <row r="31" spans="1:18" x14ac:dyDescent="0.2">
      <c r="B31" s="285"/>
      <c r="F31" s="285"/>
    </row>
    <row r="32" spans="1:18" x14ac:dyDescent="0.2">
      <c r="B32" s="286"/>
      <c r="F32" s="335" t="s">
        <v>75</v>
      </c>
      <c r="G32" s="335"/>
      <c r="H32" s="335"/>
      <c r="I32" s="335"/>
    </row>
    <row r="33" spans="1:9" s="179" customFormat="1" x14ac:dyDescent="0.2">
      <c r="A33" s="174"/>
      <c r="B33" s="175"/>
      <c r="C33" s="176"/>
      <c r="D33" s="176"/>
      <c r="E33" s="176"/>
      <c r="F33" s="335" t="s">
        <v>76</v>
      </c>
      <c r="G33" s="335"/>
      <c r="H33" s="335"/>
      <c r="I33" s="335"/>
    </row>
  </sheetData>
  <mergeCells count="2">
    <mergeCell ref="F32:I32"/>
    <mergeCell ref="F33:I33"/>
  </mergeCells>
  <pageMargins left="0.35433070866141736" right="0.15748031496062992" top="1.4566929133858268" bottom="0.43307086614173229" header="0.39370078740157483" footer="0.19685039370078741"/>
  <pageSetup paperSize="9" fitToWidth="0" orientation="landscape" r:id="rId1"/>
  <headerFooter alignWithMargins="0">
    <oddHeader>&amp;L&amp;G</oddHeader>
    <oddFooter>&amp;R&amp;8Página &amp;P/&amp;N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B6ED4538E194BAF78F13EB96F2F86" ma:contentTypeVersion="8" ma:contentTypeDescription="Crie um novo documento." ma:contentTypeScope="" ma:versionID="8638fbfbdb5c473a3ddea47702c178bf">
  <xsd:schema xmlns:xsd="http://www.w3.org/2001/XMLSchema" xmlns:xs="http://www.w3.org/2001/XMLSchema" xmlns:p="http://schemas.microsoft.com/office/2006/metadata/properties" xmlns:ns2="f05a4387-5b93-4166-bc98-7f5883bbf940" xmlns:ns3="87847bdd-0d1e-4443-ba0f-c590836cc127" targetNamespace="http://schemas.microsoft.com/office/2006/metadata/properties" ma:root="true" ma:fieldsID="e3d02207e7a63fa709088a8930913b23" ns2:_="" ns3:_="">
    <xsd:import namespace="f05a4387-5b93-4166-bc98-7f5883bbf940"/>
    <xsd:import namespace="87847bdd-0d1e-4443-ba0f-c590836cc1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a4387-5b93-4166-bc98-7f5883bbf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47bdd-0d1e-4443-ba0f-c590836cc12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544FC6-6A6B-450D-BFEE-193B503DA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5a4387-5b93-4166-bc98-7f5883bbf940"/>
    <ds:schemaRef ds:uri="87847bdd-0d1e-4443-ba0f-c590836cc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F16159-9EDB-49B1-BAF3-26D53736773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526F8C-F7AA-4ADB-A4DB-D4E38710B10C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f05a4387-5b93-4166-bc98-7f5883bbf940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7847bdd-0d1e-4443-ba0f-c590836cc127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06CD7E9-8A77-47CB-8F43-035B75F5EE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Garagem</vt:lpstr>
      <vt:lpstr>Cronograma Físico Financeiro</vt:lpstr>
      <vt:lpstr>'Cronograma Físico Financeiro'!Area_de_impressao</vt:lpstr>
      <vt:lpstr>Garagem!Area_de_impressao</vt:lpstr>
      <vt:lpstr>'Cronograma Físico Financeiro'!Titulos_de_impressao</vt:lpstr>
      <vt:lpstr>Garagem!Titulos_de_impressao</vt:lpstr>
    </vt:vector>
  </TitlesOfParts>
  <Company>SESC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SESC</dc:creator>
  <cp:lastModifiedBy>MAIAURA MEURER REICHERT</cp:lastModifiedBy>
  <cp:lastPrinted>2026-02-24T14:40:37Z</cp:lastPrinted>
  <dcterms:created xsi:type="dcterms:W3CDTF">2001-02-15T17:16:09Z</dcterms:created>
  <dcterms:modified xsi:type="dcterms:W3CDTF">2026-03-10T14:19:21Z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Marcello Farias Rodrigues</vt:lpwstr>
  </property>
  <property fmtid="{D5CDD505-2E9C-101B-9397-08002B2CF9AE}" pid="3" name="Order">
    <vt:lpwstr>14770200.0000000</vt:lpwstr>
  </property>
  <property fmtid="{D5CDD505-2E9C-101B-9397-08002B2CF9AE}" pid="4" name="display_urn:schemas-microsoft-com:office:office#Author">
    <vt:lpwstr>Marcello Farias Rodrigues</vt:lpwstr>
  </property>
</Properties>
</file>